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3256" windowHeight="11832"/>
  </bookViews>
  <sheets>
    <sheet name="Загрузка оборудования" sheetId="5" r:id="rId1"/>
    <sheet name="Производств.календарь-2016" sheetId="7" r:id="rId2"/>
    <sheet name="NRV-2016" sheetId="8" r:id="rId3"/>
  </sheets>
  <definedNames>
    <definedName name="_xlnm.Print_Area" localSheetId="2">'NRV-2016'!$A$1:$H$14</definedName>
    <definedName name="_xlnm.Print_Area" localSheetId="1">'Производств.календарь-2016'!$A$1:$Y$56</definedName>
  </definedNames>
  <calcPr calcId="125725"/>
</workbook>
</file>

<file path=xl/calcChain.xml><?xml version="1.0" encoding="utf-8"?>
<calcChain xmlns="http://schemas.openxmlformats.org/spreadsheetml/2006/main">
  <c r="BJ10" i="5"/>
  <c r="BK10" s="1"/>
  <c r="BL10" s="1"/>
  <c r="BJ9"/>
  <c r="BK9" s="1"/>
  <c r="BL9" s="1"/>
  <c r="BK8"/>
  <c r="BL8" s="1"/>
  <c r="BK7"/>
  <c r="BL7" s="1"/>
  <c r="BK6"/>
  <c r="BL6" s="1"/>
  <c r="BK5"/>
  <c r="BL5" s="1"/>
  <c r="BK4"/>
  <c r="BL4" s="1"/>
  <c r="BE10"/>
  <c r="BF10" s="1"/>
  <c r="BG10" s="1"/>
  <c r="BE9"/>
  <c r="BF9" s="1"/>
  <c r="BG9" s="1"/>
  <c r="BG8"/>
  <c r="BF7"/>
  <c r="BG7" s="1"/>
  <c r="BF6"/>
  <c r="BG6" s="1"/>
  <c r="BF5"/>
  <c r="BG5" s="1"/>
  <c r="BF4"/>
  <c r="BG4" s="1"/>
  <c r="AY10"/>
  <c r="AZ10" s="1"/>
  <c r="BA10" s="1"/>
  <c r="AY9"/>
  <c r="AZ9" s="1"/>
  <c r="BA9" s="1"/>
  <c r="AZ8"/>
  <c r="BA8" s="1"/>
  <c r="AZ7"/>
  <c r="BA7" s="1"/>
  <c r="AZ6"/>
  <c r="BA6" s="1"/>
  <c r="BB6" s="1"/>
  <c r="AZ5"/>
  <c r="BA5" s="1"/>
  <c r="BB5" s="1"/>
  <c r="AZ4"/>
  <c r="BA4" s="1"/>
  <c r="BB4" s="1"/>
  <c r="AT10"/>
  <c r="AU10" s="1"/>
  <c r="AV10" s="1"/>
  <c r="AT9"/>
  <c r="AU9" s="1"/>
  <c r="AV9" s="1"/>
  <c r="AU8"/>
  <c r="AV8" s="1"/>
  <c r="AV7"/>
  <c r="AU6"/>
  <c r="AV6" s="1"/>
  <c r="AW6" s="1"/>
  <c r="AU5"/>
  <c r="AV5" s="1"/>
  <c r="AW5" s="1"/>
  <c r="AU4"/>
  <c r="AV4" s="1"/>
  <c r="AW4" s="1"/>
  <c r="AQ10"/>
  <c r="AQ9"/>
  <c r="AR6"/>
  <c r="AR5"/>
  <c r="AR4"/>
  <c r="AJ10"/>
  <c r="AK10" s="1"/>
  <c r="AL10" s="1"/>
  <c r="AL9"/>
  <c r="AK8"/>
  <c r="AL8" s="1"/>
  <c r="AK7"/>
  <c r="AL7" s="1"/>
  <c r="AK6"/>
  <c r="AL6" s="1"/>
  <c r="AM6" s="1"/>
  <c r="AK5"/>
  <c r="AL5" s="1"/>
  <c r="AM5" s="1"/>
  <c r="AK4"/>
  <c r="AL4" s="1"/>
  <c r="AM4" s="1"/>
  <c r="AF10"/>
  <c r="AG10" s="1"/>
  <c r="AF9"/>
  <c r="AG9" s="1"/>
  <c r="AG8"/>
  <c r="AG7"/>
  <c r="AG6"/>
  <c r="AG5"/>
  <c r="AH5" s="1"/>
  <c r="AG4"/>
  <c r="AH4" s="1"/>
  <c r="Y10"/>
  <c r="Z10" s="1"/>
  <c r="Y9"/>
  <c r="Z9" s="1"/>
  <c r="Z7"/>
  <c r="AA7" s="1"/>
  <c r="Z6"/>
  <c r="AA6" s="1"/>
  <c r="Z5"/>
  <c r="AA5" s="1"/>
  <c r="Z4"/>
  <c r="AA4" s="1"/>
  <c r="S10"/>
  <c r="U10" s="1"/>
  <c r="S9"/>
  <c r="U9" s="1"/>
  <c r="T7"/>
  <c r="T6"/>
  <c r="T5"/>
  <c r="V5" s="1"/>
  <c r="T4"/>
  <c r="V4" s="1"/>
  <c r="P10"/>
  <c r="P9"/>
  <c r="P8"/>
  <c r="P7"/>
  <c r="I10"/>
  <c r="J10" s="1"/>
  <c r="I9"/>
  <c r="I8"/>
  <c r="J8" s="1"/>
  <c r="J6"/>
  <c r="J5"/>
  <c r="J4"/>
  <c r="D10"/>
  <c r="E10" s="1"/>
  <c r="E9"/>
  <c r="D7"/>
  <c r="E7" s="1"/>
  <c r="D6"/>
  <c r="E6" s="1"/>
  <c r="D5"/>
  <c r="E5" s="1"/>
  <c r="D4"/>
  <c r="E4" s="1"/>
  <c r="X37" i="7"/>
  <c r="S7" i="8" s="1"/>
  <c r="S5"/>
  <c r="S4"/>
  <c r="X36" i="7"/>
  <c r="R5" i="8"/>
  <c r="R4"/>
  <c r="X35" i="7"/>
  <c r="Q7" i="8" s="1"/>
  <c r="Q5"/>
  <c r="Q4"/>
  <c r="X32" i="7"/>
  <c r="N7" i="8" s="1"/>
  <c r="N5"/>
  <c r="N4"/>
  <c r="X31" i="7"/>
  <c r="M7" i="8" s="1"/>
  <c r="M5"/>
  <c r="M4"/>
  <c r="X30" i="7"/>
  <c r="L7" i="8" s="1"/>
  <c r="L5"/>
  <c r="L4"/>
  <c r="X27" i="7"/>
  <c r="I7" i="8" s="1"/>
  <c r="I5"/>
  <c r="I4"/>
  <c r="X26" i="7"/>
  <c r="H7" i="8" s="1"/>
  <c r="H5"/>
  <c r="H4"/>
  <c r="X25" i="7"/>
  <c r="G7" i="8" s="1"/>
  <c r="G5"/>
  <c r="G4"/>
  <c r="X23" i="7"/>
  <c r="E7" i="8" s="1"/>
  <c r="E5"/>
  <c r="E4"/>
  <c r="X22" i="7"/>
  <c r="D7" i="8" s="1"/>
  <c r="D5"/>
  <c r="D4"/>
  <c r="X21" i="7"/>
  <c r="C7" i="8" s="1"/>
  <c r="C5"/>
  <c r="C4"/>
  <c r="O42" i="7"/>
  <c r="P42" s="1"/>
  <c r="Q42" s="1"/>
  <c r="J42"/>
  <c r="K42" s="1"/>
  <c r="L42" s="1"/>
  <c r="D42"/>
  <c r="E42" s="1"/>
  <c r="F42" s="1"/>
  <c r="G42" s="1"/>
  <c r="O41"/>
  <c r="P41" s="1"/>
  <c r="Q41" s="1"/>
  <c r="R41" s="1"/>
  <c r="J41"/>
  <c r="K41" s="1"/>
  <c r="L41" s="1"/>
  <c r="D41"/>
  <c r="E41" s="1"/>
  <c r="F41" s="1"/>
  <c r="G41" s="1"/>
  <c r="O40"/>
  <c r="P40" s="1"/>
  <c r="Q40" s="1"/>
  <c r="R40" s="1"/>
  <c r="J40"/>
  <c r="K40" s="1"/>
  <c r="L40" s="1"/>
  <c r="D40"/>
  <c r="E40" s="1"/>
  <c r="F40" s="1"/>
  <c r="G40" s="1"/>
  <c r="O39"/>
  <c r="P39" s="1"/>
  <c r="Q39" s="1"/>
  <c r="R39" s="1"/>
  <c r="K39"/>
  <c r="L39" s="1"/>
  <c r="E39"/>
  <c r="F39" s="1"/>
  <c r="G39" s="1"/>
  <c r="V38"/>
  <c r="V33"/>
  <c r="U38"/>
  <c r="O38"/>
  <c r="P38" s="1"/>
  <c r="Q38" s="1"/>
  <c r="R38" s="1"/>
  <c r="J38"/>
  <c r="K38" s="1"/>
  <c r="L38" s="1"/>
  <c r="M38" s="1"/>
  <c r="E38"/>
  <c r="F38" s="1"/>
  <c r="G38" s="1"/>
  <c r="W37"/>
  <c r="P37"/>
  <c r="Q37" s="1"/>
  <c r="R37" s="1"/>
  <c r="J37"/>
  <c r="K37" s="1"/>
  <c r="L37" s="1"/>
  <c r="M37" s="1"/>
  <c r="E37"/>
  <c r="F37" s="1"/>
  <c r="G37" s="1"/>
  <c r="W36"/>
  <c r="P36"/>
  <c r="Q36" s="1"/>
  <c r="R36" s="1"/>
  <c r="J36"/>
  <c r="K36" s="1"/>
  <c r="L36" s="1"/>
  <c r="M36" s="1"/>
  <c r="E36"/>
  <c r="F36" s="1"/>
  <c r="G36" s="1"/>
  <c r="H36" s="1"/>
  <c r="W35"/>
  <c r="W38" s="1"/>
  <c r="U33"/>
  <c r="W32"/>
  <c r="O32"/>
  <c r="P32" s="1"/>
  <c r="Q32" s="1"/>
  <c r="J32"/>
  <c r="K32" s="1"/>
  <c r="L32" s="1"/>
  <c r="E32"/>
  <c r="F32" s="1"/>
  <c r="G32" s="1"/>
  <c r="H32" s="1"/>
  <c r="W31"/>
  <c r="O31"/>
  <c r="P31" s="1"/>
  <c r="Q31" s="1"/>
  <c r="J31"/>
  <c r="K31" s="1"/>
  <c r="L31" s="1"/>
  <c r="E31"/>
  <c r="F31" s="1"/>
  <c r="G31" s="1"/>
  <c r="H31" s="1"/>
  <c r="W30"/>
  <c r="O30"/>
  <c r="P30" s="1"/>
  <c r="Q30" s="1"/>
  <c r="R30" s="1"/>
  <c r="J30"/>
  <c r="K30" s="1"/>
  <c r="L30" s="1"/>
  <c r="E30"/>
  <c r="F30" s="1"/>
  <c r="G30" s="1"/>
  <c r="H30" s="1"/>
  <c r="O29"/>
  <c r="P29" s="1"/>
  <c r="Q29" s="1"/>
  <c r="R29" s="1"/>
  <c r="J29"/>
  <c r="K29" s="1"/>
  <c r="L29" s="1"/>
  <c r="E29"/>
  <c r="F29" s="1"/>
  <c r="G29" s="1"/>
  <c r="H29" s="1"/>
  <c r="V28"/>
  <c r="U28"/>
  <c r="O28"/>
  <c r="P28" s="1"/>
  <c r="Q28" s="1"/>
  <c r="R28" s="1"/>
  <c r="J28"/>
  <c r="K28" s="1"/>
  <c r="L28" s="1"/>
  <c r="M28" s="1"/>
  <c r="F28"/>
  <c r="G28" s="1"/>
  <c r="H28" s="1"/>
  <c r="W27"/>
  <c r="P27"/>
  <c r="Q27" s="1"/>
  <c r="R27" s="1"/>
  <c r="J27"/>
  <c r="K27" s="1"/>
  <c r="L27" s="1"/>
  <c r="M27" s="1"/>
  <c r="F27"/>
  <c r="G27" s="1"/>
  <c r="H27" s="1"/>
  <c r="W26"/>
  <c r="P26"/>
  <c r="Q26" s="1"/>
  <c r="R26" s="1"/>
  <c r="J26"/>
  <c r="K26" s="1"/>
  <c r="L26" s="1"/>
  <c r="M26" s="1"/>
  <c r="F26"/>
  <c r="G26" s="1"/>
  <c r="H26" s="1"/>
  <c r="W25"/>
  <c r="V24"/>
  <c r="U24"/>
  <c r="W23"/>
  <c r="W22"/>
  <c r="O22"/>
  <c r="P22" s="1"/>
  <c r="Q22" s="1"/>
  <c r="I22"/>
  <c r="J22" s="1"/>
  <c r="K22" s="1"/>
  <c r="L22" s="1"/>
  <c r="D22"/>
  <c r="E22" s="1"/>
  <c r="F22" s="1"/>
  <c r="W21"/>
  <c r="O21"/>
  <c r="P21" s="1"/>
  <c r="Q21" s="1"/>
  <c r="I21"/>
  <c r="J21" s="1"/>
  <c r="K21" s="1"/>
  <c r="L21" s="1"/>
  <c r="D21"/>
  <c r="E21" s="1"/>
  <c r="F21" s="1"/>
  <c r="G21" s="1"/>
  <c r="P20"/>
  <c r="Q20" s="1"/>
  <c r="J20"/>
  <c r="K20" s="1"/>
  <c r="L20" s="1"/>
  <c r="D20"/>
  <c r="E20" s="1"/>
  <c r="F20" s="1"/>
  <c r="G20" s="1"/>
  <c r="P19"/>
  <c r="Q19" s="1"/>
  <c r="R19" s="1"/>
  <c r="J19"/>
  <c r="K19" s="1"/>
  <c r="L19" s="1"/>
  <c r="D19"/>
  <c r="E19" s="1"/>
  <c r="F19" s="1"/>
  <c r="G19" s="1"/>
  <c r="O18"/>
  <c r="P18" s="1"/>
  <c r="Q18" s="1"/>
  <c r="R18" s="1"/>
  <c r="J18"/>
  <c r="K18" s="1"/>
  <c r="L18" s="1"/>
  <c r="E18"/>
  <c r="F18" s="1"/>
  <c r="G18" s="1"/>
  <c r="O17"/>
  <c r="P17" s="1"/>
  <c r="Q17" s="1"/>
  <c r="R17" s="1"/>
  <c r="J17"/>
  <c r="K17" s="1"/>
  <c r="L17" s="1"/>
  <c r="M17" s="1"/>
  <c r="E17"/>
  <c r="F17" s="1"/>
  <c r="G17" s="1"/>
  <c r="P16"/>
  <c r="Q16" s="1"/>
  <c r="R16" s="1"/>
  <c r="J16"/>
  <c r="K16" s="1"/>
  <c r="L16" s="1"/>
  <c r="M16" s="1"/>
  <c r="E16"/>
  <c r="F16" s="1"/>
  <c r="G16" s="1"/>
  <c r="O12"/>
  <c r="P12" s="1"/>
  <c r="Q12" s="1"/>
  <c r="J12"/>
  <c r="K12" s="1"/>
  <c r="L12" s="1"/>
  <c r="E12"/>
  <c r="F12" s="1"/>
  <c r="G12" s="1"/>
  <c r="H12" s="1"/>
  <c r="O11"/>
  <c r="P11" s="1"/>
  <c r="Q11" s="1"/>
  <c r="J11"/>
  <c r="E11"/>
  <c r="F11" s="1"/>
  <c r="G11" s="1"/>
  <c r="H11" s="1"/>
  <c r="O10"/>
  <c r="P10" s="1"/>
  <c r="Q10" s="1"/>
  <c r="J10"/>
  <c r="K10" s="1"/>
  <c r="L10" s="1"/>
  <c r="E10"/>
  <c r="F10" s="1"/>
  <c r="G10" s="1"/>
  <c r="H10" s="1"/>
  <c r="O9"/>
  <c r="P9" s="1"/>
  <c r="Q9" s="1"/>
  <c r="R9" s="1"/>
  <c r="J9"/>
  <c r="K9" s="1"/>
  <c r="L9" s="1"/>
  <c r="F9"/>
  <c r="G9" s="1"/>
  <c r="H9" s="1"/>
  <c r="O8"/>
  <c r="P8" s="1"/>
  <c r="Q8" s="1"/>
  <c r="R8" s="1"/>
  <c r="J8"/>
  <c r="K8" s="1"/>
  <c r="L8" s="1"/>
  <c r="F8"/>
  <c r="G8" s="1"/>
  <c r="H8" s="1"/>
  <c r="O7"/>
  <c r="P7" s="1"/>
  <c r="Q7" s="1"/>
  <c r="R7" s="1"/>
  <c r="J7"/>
  <c r="K7" s="1"/>
  <c r="L7" s="1"/>
  <c r="F7"/>
  <c r="G7" s="1"/>
  <c r="H7" s="1"/>
  <c r="Q6"/>
  <c r="R6" s="1"/>
  <c r="J6"/>
  <c r="K6" s="1"/>
  <c r="L6" s="1"/>
  <c r="F6"/>
  <c r="G6" s="1"/>
  <c r="H6" s="1"/>
  <c r="V29" l="1"/>
  <c r="V34" s="1"/>
  <c r="V39"/>
  <c r="X28"/>
  <c r="W24"/>
  <c r="W33"/>
  <c r="U29"/>
  <c r="U34" s="1"/>
  <c r="C6" i="8"/>
  <c r="X38" i="7"/>
  <c r="W28"/>
  <c r="U39"/>
  <c r="U40" s="1"/>
  <c r="R6" i="8"/>
  <c r="N6"/>
  <c r="F4"/>
  <c r="D6"/>
  <c r="E6"/>
  <c r="L6"/>
  <c r="O7"/>
  <c r="T4"/>
  <c r="F7"/>
  <c r="J5"/>
  <c r="O5"/>
  <c r="M6"/>
  <c r="T5"/>
  <c r="H6"/>
  <c r="S6"/>
  <c r="F5"/>
  <c r="J4"/>
  <c r="I6"/>
  <c r="W39" i="7"/>
  <c r="V40"/>
  <c r="J7" i="8"/>
  <c r="R7"/>
  <c r="T7" s="1"/>
  <c r="O4"/>
  <c r="Q6"/>
  <c r="G6"/>
  <c r="X33" i="7"/>
  <c r="X39" s="1"/>
  <c r="X24"/>
  <c r="X29" s="1"/>
  <c r="X40" l="1"/>
  <c r="W29"/>
  <c r="W34" s="1"/>
  <c r="K5" i="8"/>
  <c r="P5" s="1"/>
  <c r="O6"/>
  <c r="U7"/>
  <c r="U4"/>
  <c r="U5"/>
  <c r="F6"/>
  <c r="J6"/>
  <c r="K4"/>
  <c r="P4" s="1"/>
  <c r="T6"/>
  <c r="K7"/>
  <c r="P7" s="1"/>
  <c r="X41" i="7"/>
  <c r="B54" s="1"/>
  <c r="B53"/>
  <c r="X34"/>
  <c r="W40"/>
  <c r="U6" i="8" l="1"/>
  <c r="V4"/>
  <c r="V5"/>
  <c r="K6"/>
  <c r="P6" s="1"/>
  <c r="V7"/>
  <c r="V6" l="1"/>
</calcChain>
</file>

<file path=xl/sharedStrings.xml><?xml version="1.0" encoding="utf-8"?>
<sst xmlns="http://schemas.openxmlformats.org/spreadsheetml/2006/main" count="157" uniqueCount="75">
  <si>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</si>
  <si>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</si>
  <si>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</si>
  <si>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</si>
  <si>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</si>
  <si>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</si>
  <si>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</si>
  <si>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</si>
  <si>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</si>
  <si>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</si>
  <si>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</si>
  <si>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</si>
  <si>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Понедельник</t>
  </si>
  <si>
    <t>Вторник</t>
  </si>
  <si>
    <t>Среда</t>
  </si>
  <si>
    <t>Четверг</t>
  </si>
  <si>
    <t>3*</t>
  </si>
  <si>
    <t>Пятница</t>
  </si>
  <si>
    <t>Суббота</t>
  </si>
  <si>
    <t>20*</t>
  </si>
  <si>
    <t>Воскресенье</t>
  </si>
  <si>
    <t>ПРОИЗВОДСТВЕННЫЙ КАЛЕНДАРЬ</t>
  </si>
  <si>
    <t>I квартал</t>
  </si>
  <si>
    <t>Дни недели</t>
  </si>
  <si>
    <t>II квартал</t>
  </si>
  <si>
    <t>Нормы рабочего времени на 2016 год</t>
  </si>
  <si>
    <t>Периоды</t>
  </si>
  <si>
    <t>Количество дней</t>
  </si>
  <si>
    <t>Рабо-чее время</t>
  </si>
  <si>
    <t>кален-дарные</t>
  </si>
  <si>
    <t>рабо-чие</t>
  </si>
  <si>
    <t>Выход-ные</t>
  </si>
  <si>
    <t>III квартал</t>
  </si>
  <si>
    <t>1 полугодие</t>
  </si>
  <si>
    <t>IV квартал</t>
  </si>
  <si>
    <t>9 месяцев</t>
  </si>
  <si>
    <t>2 полугодие</t>
  </si>
  <si>
    <t>Год</t>
  </si>
  <si>
    <t>Среднемесячное количество рабочих часов</t>
  </si>
  <si>
    <t>* - Укороченные  предпраздничные рабочие дни при 40-часовой рабочей неделе (сокращение на 1 час).</t>
  </si>
  <si>
    <t>1-6, 8 января</t>
  </si>
  <si>
    <t>-</t>
  </si>
  <si>
    <t>Новогодние каникулы (в ред. Федерального закона от 23.04.2012 № 35-ФЗ);</t>
  </si>
  <si>
    <t>7 января</t>
  </si>
  <si>
    <t>Рождество Христово;</t>
  </si>
  <si>
    <t>23 февраля</t>
  </si>
  <si>
    <t>День защитника Отечества;</t>
  </si>
  <si>
    <t>8 марта</t>
  </si>
  <si>
    <t>Международный женский день;</t>
  </si>
  <si>
    <t>1 мая</t>
  </si>
  <si>
    <t>Праздник Весны и Труда;</t>
  </si>
  <si>
    <t>9 мая</t>
  </si>
  <si>
    <t>День Победы;</t>
  </si>
  <si>
    <t>12 июня</t>
  </si>
  <si>
    <t>День России;</t>
  </si>
  <si>
    <t>4 ноября</t>
  </si>
  <si>
    <t>День народного единства</t>
  </si>
  <si>
    <t>1 квартал</t>
  </si>
  <si>
    <t>2 квартал</t>
  </si>
  <si>
    <t>3 квартал</t>
  </si>
  <si>
    <t>4 квартал</t>
  </si>
  <si>
    <t>год</t>
  </si>
  <si>
    <t>Количество дней:</t>
  </si>
  <si>
    <t>Календарные</t>
  </si>
  <si>
    <t>рабочие</t>
  </si>
  <si>
    <t>Выходные</t>
  </si>
  <si>
    <t>Рабочее время</t>
  </si>
  <si>
    <t xml:space="preserve"> - оборудование доступно</t>
  </si>
  <si>
    <t xml:space="preserve"> - оборудование занято</t>
  </si>
  <si>
    <t>Система для элементного CHNSO-анализа 2400 Series II (Perkin Elmer)</t>
  </si>
  <si>
    <t>Сканирующий зондовый микроскоп Multimode 8 (Bruker)</t>
  </si>
  <si>
    <t>Центрифуга Avanti J-301 (Beckman)</t>
  </si>
  <si>
    <t>Электронный микроскоп SEM TM-1000 (Hitachi) с системой микроанализа</t>
  </si>
  <si>
    <t>Загрузка оборудования ЦКП БНЦ СО РАН на 2022 год</t>
  </si>
  <si>
    <t>НА 2022 ГОД</t>
  </si>
</sst>
</file>

<file path=xl/styles.xml><?xml version="1.0" encoding="utf-8"?>
<styleSheet xmlns="http://schemas.openxmlformats.org/spreadsheetml/2006/main">
  <fonts count="29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b/>
      <sz val="14"/>
      <color indexed="10"/>
      <name val="Arial Cyr"/>
      <charset val="204"/>
    </font>
    <font>
      <b/>
      <sz val="13"/>
      <color indexed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9"/>
      <color indexed="10"/>
      <name val="Arial Cyr"/>
      <charset val="204"/>
    </font>
    <font>
      <b/>
      <sz val="8"/>
      <name val="Arial Cyr"/>
      <charset val="204"/>
    </font>
    <font>
      <b/>
      <sz val="6"/>
      <name val="Arial Cyr"/>
      <charset val="204"/>
    </font>
    <font>
      <b/>
      <sz val="8"/>
      <color indexed="10"/>
      <name val="Arial Cyr"/>
      <charset val="204"/>
    </font>
    <font>
      <b/>
      <sz val="10"/>
      <name val="Arial Cyr"/>
      <charset val="204"/>
    </font>
    <font>
      <i/>
      <u/>
      <sz val="8"/>
      <color indexed="12"/>
      <name val="Arial Cyr"/>
      <charset val="204"/>
    </font>
    <font>
      <sz val="12"/>
      <name val="Arial Cyr"/>
      <charset val="204"/>
    </font>
    <font>
      <sz val="11"/>
      <name val="Calibri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indexed="10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4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Arial Narrow"/>
      <family val="2"/>
      <charset val="204"/>
    </font>
    <font>
      <sz val="12"/>
      <color theme="0"/>
      <name val="Arial Cyr"/>
      <charset val="204"/>
    </font>
    <font>
      <sz val="10"/>
      <color rgb="FF00B0F0"/>
      <name val="Arial Narrow"/>
      <family val="2"/>
      <charset val="204"/>
    </font>
    <font>
      <sz val="12"/>
      <color rgb="FFFF0000"/>
      <name val="Arial Cyr"/>
      <charset val="204"/>
    </font>
    <font>
      <sz val="12"/>
      <color indexed="9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274">
    <xf numFmtId="0" fontId="0" fillId="0" borderId="0" xfId="0"/>
    <xf numFmtId="0" fontId="3" fillId="0" borderId="0" xfId="0" applyFont="1"/>
    <xf numFmtId="0" fontId="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6" fillId="0" borderId="0" xfId="0" applyFont="1" applyAlignment="1"/>
    <xf numFmtId="0" fontId="12" fillId="0" borderId="0" xfId="0" applyFont="1" applyAlignment="1"/>
    <xf numFmtId="0" fontId="13" fillId="0" borderId="0" xfId="1" applyFont="1" applyAlignment="1" applyProtection="1"/>
    <xf numFmtId="0" fontId="11" fillId="0" borderId="0" xfId="0" applyFont="1" applyFill="1" applyBorder="1" applyAlignment="1">
      <alignment vertical="center"/>
    </xf>
    <xf numFmtId="0" fontId="3" fillId="0" borderId="0" xfId="0" applyFont="1" applyAlignment="1">
      <alignment textRotation="90"/>
    </xf>
    <xf numFmtId="0" fontId="6" fillId="0" borderId="2" xfId="0" applyFont="1" applyBorder="1" applyAlignment="1"/>
    <xf numFmtId="0" fontId="6" fillId="0" borderId="3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5" xfId="0" applyFont="1" applyBorder="1" applyAlignment="1"/>
    <xf numFmtId="0" fontId="7" fillId="3" borderId="6" xfId="0" applyFont="1" applyFill="1" applyBorder="1" applyAlignment="1">
      <alignment horizontal="center" vertical="center" textRotation="90"/>
    </xf>
    <xf numFmtId="0" fontId="6" fillId="3" borderId="7" xfId="0" applyFont="1" applyFill="1" applyBorder="1" applyAlignment="1"/>
    <xf numFmtId="0" fontId="7" fillId="3" borderId="8" xfId="0" applyFont="1" applyFill="1" applyBorder="1" applyAlignment="1">
      <alignment horizontal="center" vertical="center" textRotation="90"/>
    </xf>
    <xf numFmtId="0" fontId="6" fillId="3" borderId="9" xfId="0" applyFont="1" applyFill="1" applyBorder="1" applyAlignment="1"/>
    <xf numFmtId="0" fontId="9" fillId="4" borderId="10" xfId="0" applyFont="1" applyFill="1" applyBorder="1" applyAlignment="1">
      <alignment horizontal="center" vertical="center" textRotation="90"/>
    </xf>
    <xf numFmtId="0" fontId="6" fillId="4" borderId="11" xfId="0" applyFont="1" applyFill="1" applyBorder="1" applyAlignment="1"/>
    <xf numFmtId="0" fontId="7" fillId="2" borderId="12" xfId="0" applyFont="1" applyFill="1" applyBorder="1" applyAlignment="1">
      <alignment horizontal="center" vertical="center" textRotation="90"/>
    </xf>
    <xf numFmtId="0" fontId="6" fillId="2" borderId="13" xfId="0" applyFont="1" applyFill="1" applyBorder="1" applyAlignment="1"/>
    <xf numFmtId="0" fontId="6" fillId="0" borderId="14" xfId="0" applyFont="1" applyBorder="1" applyAlignment="1">
      <alignment horizontal="center" vertical="center" textRotation="90"/>
    </xf>
    <xf numFmtId="0" fontId="6" fillId="0" borderId="15" xfId="0" applyFont="1" applyBorder="1" applyAlignment="1"/>
    <xf numFmtId="0" fontId="9" fillId="2" borderId="12" xfId="0" applyFont="1" applyFill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9" fillId="3" borderId="6" xfId="0" applyFont="1" applyFill="1" applyBorder="1" applyAlignment="1">
      <alignment horizontal="center" vertical="center" textRotation="90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2" fillId="3" borderId="21" xfId="0" applyFont="1" applyFill="1" applyBorder="1" applyAlignment="1">
      <alignment horizontal="right" vertical="center"/>
    </xf>
    <xf numFmtId="0" fontId="12" fillId="3" borderId="22" xfId="0" applyFont="1" applyFill="1" applyBorder="1" applyAlignment="1">
      <alignment horizontal="right" vertical="center"/>
    </xf>
    <xf numFmtId="0" fontId="12" fillId="2" borderId="16" xfId="0" applyFont="1" applyFill="1" applyBorder="1" applyAlignment="1">
      <alignment horizontal="right" vertical="center"/>
    </xf>
    <xf numFmtId="0" fontId="12" fillId="4" borderId="23" xfId="0" applyFont="1" applyFill="1" applyBorder="1" applyAlignment="1">
      <alignment horizontal="right" vertical="center"/>
    </xf>
    <xf numFmtId="0" fontId="12" fillId="3" borderId="24" xfId="0" applyFont="1" applyFill="1" applyBorder="1" applyAlignment="1">
      <alignment horizontal="right" vertical="center"/>
    </xf>
    <xf numFmtId="0" fontId="12" fillId="3" borderId="25" xfId="0" applyFont="1" applyFill="1" applyBorder="1" applyAlignment="1">
      <alignment horizontal="right" vertical="center"/>
    </xf>
    <xf numFmtId="0" fontId="12" fillId="2" borderId="17" xfId="0" applyFont="1" applyFill="1" applyBorder="1" applyAlignment="1">
      <alignment horizontal="right" vertical="center"/>
    </xf>
    <xf numFmtId="0" fontId="12" fillId="4" borderId="26" xfId="0" applyFont="1" applyFill="1" applyBorder="1" applyAlignment="1">
      <alignment horizontal="right" vertical="center"/>
    </xf>
    <xf numFmtId="0" fontId="12" fillId="3" borderId="27" xfId="0" applyFont="1" applyFill="1" applyBorder="1" applyAlignment="1">
      <alignment horizontal="right" vertical="center"/>
    </xf>
    <xf numFmtId="0" fontId="12" fillId="3" borderId="28" xfId="0" applyFont="1" applyFill="1" applyBorder="1" applyAlignment="1">
      <alignment horizontal="right" vertical="center"/>
    </xf>
    <xf numFmtId="0" fontId="12" fillId="2" borderId="18" xfId="0" applyFont="1" applyFill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1" fontId="12" fillId="4" borderId="35" xfId="0" applyNumberFormat="1" applyFont="1" applyFill="1" applyBorder="1" applyAlignment="1">
      <alignment horizontal="right" vertical="center"/>
    </xf>
    <xf numFmtId="0" fontId="14" fillId="0" borderId="1" xfId="0" applyFont="1" applyBorder="1"/>
    <xf numFmtId="0" fontId="14" fillId="5" borderId="1" xfId="0" applyFont="1" applyFill="1" applyBorder="1"/>
    <xf numFmtId="0" fontId="14" fillId="0" borderId="1" xfId="0" applyFont="1" applyBorder="1" applyAlignment="1">
      <alignment vertical="top"/>
    </xf>
    <xf numFmtId="0" fontId="14" fillId="5" borderId="30" xfId="0" applyFont="1" applyFill="1" applyBorder="1"/>
    <xf numFmtId="0" fontId="15" fillId="5" borderId="1" xfId="0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4" fillId="6" borderId="30" xfId="0" applyFont="1" applyFill="1" applyBorder="1"/>
    <xf numFmtId="0" fontId="14" fillId="6" borderId="1" xfId="0" applyFont="1" applyFill="1" applyBorder="1"/>
    <xf numFmtId="0" fontId="14" fillId="3" borderId="1" xfId="0" applyFont="1" applyFill="1" applyBorder="1"/>
    <xf numFmtId="0" fontId="16" fillId="0" borderId="1" xfId="0" applyFont="1" applyFill="1" applyBorder="1"/>
    <xf numFmtId="0" fontId="16" fillId="0" borderId="1" xfId="0" applyFont="1" applyFill="1" applyBorder="1" applyAlignment="1">
      <alignment horizontal="right" vertical="top"/>
    </xf>
    <xf numFmtId="0" fontId="18" fillId="0" borderId="1" xfId="0" applyFont="1" applyFill="1" applyBorder="1" applyAlignment="1">
      <alignment horizontal="right" vertical="top"/>
    </xf>
    <xf numFmtId="0" fontId="18" fillId="0" borderId="1" xfId="0" applyFont="1" applyFill="1" applyBorder="1"/>
    <xf numFmtId="0" fontId="14" fillId="7" borderId="1" xfId="0" applyFont="1" applyFill="1" applyBorder="1"/>
    <xf numFmtId="0" fontId="17" fillId="0" borderId="1" xfId="0" applyFont="1" applyFill="1" applyBorder="1" applyAlignment="1">
      <alignment vertical="top"/>
    </xf>
    <xf numFmtId="0" fontId="17" fillId="0" borderId="1" xfId="0" applyFont="1" applyFill="1" applyBorder="1"/>
    <xf numFmtId="0" fontId="19" fillId="0" borderId="1" xfId="0" applyFont="1" applyFill="1" applyBorder="1" applyAlignment="1">
      <alignment vertical="top"/>
    </xf>
    <xf numFmtId="0" fontId="19" fillId="0" borderId="1" xfId="0" applyFont="1" applyFill="1" applyBorder="1"/>
    <xf numFmtId="0" fontId="19" fillId="5" borderId="1" xfId="0" applyFont="1" applyFill="1" applyBorder="1" applyAlignment="1">
      <alignment vertical="top"/>
    </xf>
    <xf numFmtId="0" fontId="19" fillId="5" borderId="30" xfId="0" applyFont="1" applyFill="1" applyBorder="1"/>
    <xf numFmtId="0" fontId="19" fillId="5" borderId="1" xfId="0" applyFont="1" applyFill="1" applyBorder="1"/>
    <xf numFmtId="0" fontId="14" fillId="0" borderId="1" xfId="0" applyFont="1" applyFill="1" applyBorder="1" applyAlignment="1">
      <alignment vertical="top"/>
    </xf>
    <xf numFmtId="0" fontId="14" fillId="0" borderId="30" xfId="0" applyFont="1" applyFill="1" applyBorder="1"/>
    <xf numFmtId="0" fontId="14" fillId="0" borderId="1" xfId="0" applyFont="1" applyFill="1" applyBorder="1"/>
    <xf numFmtId="0" fontId="6" fillId="0" borderId="1" xfId="0" applyFont="1" applyBorder="1" applyAlignment="1">
      <alignment horizontal="center"/>
    </xf>
    <xf numFmtId="0" fontId="5" fillId="0" borderId="0" xfId="0" applyFont="1" applyFill="1" applyAlignment="1"/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3" fillId="0" borderId="25" xfId="0" applyFont="1" applyBorder="1"/>
    <xf numFmtId="0" fontId="8" fillId="2" borderId="31" xfId="0" applyFont="1" applyFill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2" borderId="3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3" fillId="0" borderId="28" xfId="0" applyFont="1" applyBorder="1"/>
    <xf numFmtId="0" fontId="6" fillId="0" borderId="12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1" fillId="0" borderId="39" xfId="1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/>
    <xf numFmtId="0" fontId="1" fillId="0" borderId="31" xfId="1" applyFont="1" applyFill="1" applyBorder="1" applyAlignment="1" applyProtection="1">
      <alignment horizontal="center" vertical="center"/>
    </xf>
    <xf numFmtId="0" fontId="8" fillId="0" borderId="25" xfId="0" applyFont="1" applyFill="1" applyBorder="1"/>
    <xf numFmtId="0" fontId="6" fillId="0" borderId="29" xfId="0" applyFont="1" applyBorder="1"/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0" borderId="3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/>
    <xf numFmtId="0" fontId="8" fillId="2" borderId="33" xfId="0" applyFont="1" applyFill="1" applyBorder="1" applyAlignment="1">
      <alignment horizontal="center" vertical="center"/>
    </xf>
    <xf numFmtId="0" fontId="6" fillId="0" borderId="31" xfId="0" applyFont="1" applyBorder="1"/>
    <xf numFmtId="0" fontId="6" fillId="0" borderId="25" xfId="0" applyFont="1" applyBorder="1" applyAlignment="1">
      <alignment horizontal="center"/>
    </xf>
    <xf numFmtId="0" fontId="6" fillId="0" borderId="47" xfId="0" applyFont="1" applyBorder="1"/>
    <xf numFmtId="0" fontId="6" fillId="0" borderId="48" xfId="0" applyFont="1" applyBorder="1" applyAlignment="1">
      <alignment horizontal="center"/>
    </xf>
    <xf numFmtId="0" fontId="7" fillId="3" borderId="14" xfId="0" applyFont="1" applyFill="1" applyBorder="1"/>
    <xf numFmtId="0" fontId="7" fillId="3" borderId="3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6" fillId="0" borderId="25" xfId="0" applyFont="1" applyBorder="1"/>
    <xf numFmtId="0" fontId="7" fillId="2" borderId="14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25" xfId="0" applyFont="1" applyBorder="1"/>
    <xf numFmtId="0" fontId="8" fillId="0" borderId="28" xfId="0" applyFont="1" applyBorder="1"/>
    <xf numFmtId="0" fontId="6" fillId="0" borderId="49" xfId="0" applyFont="1" applyBorder="1" applyAlignment="1">
      <alignment horizontal="center"/>
    </xf>
    <xf numFmtId="0" fontId="6" fillId="0" borderId="50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7" fillId="4" borderId="52" xfId="0" applyFont="1" applyFill="1" applyBorder="1"/>
    <xf numFmtId="0" fontId="7" fillId="4" borderId="53" xfId="0" applyFont="1" applyFill="1" applyBorder="1" applyAlignment="1">
      <alignment horizontal="center"/>
    </xf>
    <xf numFmtId="0" fontId="7" fillId="4" borderId="5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6" fillId="0" borderId="39" xfId="1" applyFont="1" applyFill="1" applyBorder="1" applyAlignment="1" applyProtection="1">
      <alignment horizontal="right" vertical="center"/>
    </xf>
    <xf numFmtId="0" fontId="16" fillId="0" borderId="38" xfId="0" applyFont="1" applyFill="1" applyBorder="1" applyAlignment="1">
      <alignment horizontal="right" vertical="center"/>
    </xf>
    <xf numFmtId="0" fontId="16" fillId="0" borderId="39" xfId="0" applyFont="1" applyFill="1" applyBorder="1" applyAlignment="1">
      <alignment horizontal="right" vertical="center"/>
    </xf>
    <xf numFmtId="0" fontId="16" fillId="0" borderId="40" xfId="0" applyFont="1" applyFill="1" applyBorder="1" applyAlignment="1">
      <alignment horizontal="right" vertical="center"/>
    </xf>
    <xf numFmtId="0" fontId="16" fillId="0" borderId="41" xfId="0" applyFont="1" applyFill="1" applyBorder="1" applyAlignment="1">
      <alignment horizontal="right" vertical="center"/>
    </xf>
    <xf numFmtId="0" fontId="16" fillId="0" borderId="46" xfId="0" applyFont="1" applyFill="1" applyBorder="1" applyAlignment="1">
      <alignment horizontal="right" vertical="center"/>
    </xf>
    <xf numFmtId="0" fontId="16" fillId="0" borderId="50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right" vertical="center"/>
    </xf>
    <xf numFmtId="0" fontId="16" fillId="0" borderId="30" xfId="0" applyFont="1" applyFill="1" applyBorder="1" applyAlignment="1">
      <alignment horizontal="right" vertical="center"/>
    </xf>
    <xf numFmtId="0" fontId="16" fillId="0" borderId="31" xfId="0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right"/>
    </xf>
    <xf numFmtId="0" fontId="20" fillId="0" borderId="31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right" vertical="center"/>
    </xf>
    <xf numFmtId="0" fontId="20" fillId="0" borderId="25" xfId="0" applyFont="1" applyFill="1" applyBorder="1" applyAlignment="1">
      <alignment horizontal="right" vertical="center"/>
    </xf>
    <xf numFmtId="0" fontId="20" fillId="0" borderId="30" xfId="0" applyFont="1" applyFill="1" applyBorder="1" applyAlignment="1">
      <alignment horizontal="right" vertical="center"/>
    </xf>
    <xf numFmtId="0" fontId="20" fillId="0" borderId="25" xfId="0" applyFont="1" applyFill="1" applyBorder="1" applyAlignment="1">
      <alignment horizontal="right"/>
    </xf>
    <xf numFmtId="0" fontId="20" fillId="0" borderId="33" xfId="0" applyFont="1" applyFill="1" applyBorder="1" applyAlignment="1">
      <alignment horizontal="right" vertical="center"/>
    </xf>
    <xf numFmtId="0" fontId="20" fillId="0" borderId="28" xfId="0" applyFont="1" applyFill="1" applyBorder="1" applyAlignment="1">
      <alignment horizontal="right" vertical="center"/>
    </xf>
    <xf numFmtId="0" fontId="20" fillId="0" borderId="32" xfId="0" applyFont="1" applyFill="1" applyBorder="1" applyAlignment="1">
      <alignment horizontal="right" vertical="center"/>
    </xf>
    <xf numFmtId="0" fontId="20" fillId="0" borderId="34" xfId="0" applyFont="1" applyFill="1" applyBorder="1" applyAlignment="1">
      <alignment horizontal="right" vertical="center"/>
    </xf>
    <xf numFmtId="0" fontId="20" fillId="0" borderId="27" xfId="0" applyFont="1" applyFill="1" applyBorder="1" applyAlignment="1">
      <alignment horizontal="right" vertical="center"/>
    </xf>
    <xf numFmtId="0" fontId="20" fillId="0" borderId="28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21" fillId="0" borderId="1" xfId="0" applyFont="1" applyFill="1" applyBorder="1"/>
    <xf numFmtId="0" fontId="17" fillId="8" borderId="30" xfId="0" applyFont="1" applyFill="1" applyBorder="1"/>
    <xf numFmtId="0" fontId="17" fillId="8" borderId="1" xfId="0" applyFont="1" applyFill="1" applyBorder="1"/>
    <xf numFmtId="0" fontId="20" fillId="8" borderId="39" xfId="0" applyFont="1" applyFill="1" applyBorder="1" applyAlignment="1">
      <alignment horizontal="right" vertical="center"/>
    </xf>
    <xf numFmtId="0" fontId="16" fillId="8" borderId="39" xfId="0" applyFont="1" applyFill="1" applyBorder="1" applyAlignment="1">
      <alignment horizontal="right" vertical="center"/>
    </xf>
    <xf numFmtId="0" fontId="20" fillId="8" borderId="31" xfId="0" applyFont="1" applyFill="1" applyBorder="1" applyAlignment="1">
      <alignment horizontal="right" vertical="center"/>
    </xf>
    <xf numFmtId="0" fontId="20" fillId="8" borderId="1" xfId="0" applyFont="1" applyFill="1" applyBorder="1" applyAlignment="1">
      <alignment horizontal="right" vertical="center"/>
    </xf>
    <xf numFmtId="0" fontId="16" fillId="8" borderId="1" xfId="0" applyFont="1" applyFill="1" applyBorder="1" applyAlignment="1">
      <alignment horizontal="right" vertical="center"/>
    </xf>
    <xf numFmtId="0" fontId="20" fillId="8" borderId="34" xfId="0" applyFont="1" applyFill="1" applyBorder="1" applyAlignment="1">
      <alignment horizontal="right" vertical="center"/>
    </xf>
    <xf numFmtId="0" fontId="20" fillId="8" borderId="33" xfId="0" applyFont="1" applyFill="1" applyBorder="1" applyAlignment="1">
      <alignment horizontal="right" vertical="center"/>
    </xf>
    <xf numFmtId="0" fontId="19" fillId="8" borderId="30" xfId="0" applyFont="1" applyFill="1" applyBorder="1"/>
    <xf numFmtId="0" fontId="19" fillId="8" borderId="1" xfId="0" applyFont="1" applyFill="1" applyBorder="1"/>
    <xf numFmtId="0" fontId="22" fillId="0" borderId="38" xfId="0" applyFont="1" applyFill="1" applyBorder="1" applyAlignment="1">
      <alignment horizontal="right" vertical="center"/>
    </xf>
    <xf numFmtId="0" fontId="24" fillId="8" borderId="38" xfId="0" applyFont="1" applyFill="1" applyBorder="1" applyAlignment="1">
      <alignment horizontal="right" vertical="center"/>
    </xf>
    <xf numFmtId="0" fontId="16" fillId="0" borderId="43" xfId="0" applyFont="1" applyFill="1" applyBorder="1" applyAlignment="1">
      <alignment horizontal="right" vertical="center"/>
    </xf>
    <xf numFmtId="0" fontId="20" fillId="0" borderId="45" xfId="0" applyFont="1" applyFill="1" applyBorder="1" applyAlignment="1">
      <alignment horizontal="right" vertical="center"/>
    </xf>
    <xf numFmtId="0" fontId="24" fillId="0" borderId="37" xfId="0" applyFont="1" applyFill="1" applyBorder="1" applyAlignment="1">
      <alignment horizontal="right" vertical="center"/>
    </xf>
    <xf numFmtId="0" fontId="24" fillId="0" borderId="31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horizontal="right" vertical="center"/>
    </xf>
    <xf numFmtId="0" fontId="24" fillId="0" borderId="39" xfId="0" applyFont="1" applyFill="1" applyBorder="1" applyAlignment="1">
      <alignment horizontal="right" vertical="center"/>
    </xf>
    <xf numFmtId="0" fontId="25" fillId="0" borderId="1" xfId="0" applyFont="1" applyFill="1" applyBorder="1"/>
    <xf numFmtId="0" fontId="24" fillId="8" borderId="1" xfId="0" applyFont="1" applyFill="1" applyBorder="1" applyAlignment="1">
      <alignment horizontal="right" vertical="center"/>
    </xf>
    <xf numFmtId="0" fontId="25" fillId="0" borderId="30" xfId="0" applyFont="1" applyFill="1" applyBorder="1"/>
    <xf numFmtId="0" fontId="16" fillId="0" borderId="37" xfId="0" applyFont="1" applyFill="1" applyBorder="1" applyAlignment="1">
      <alignment horizontal="right" vertical="center"/>
    </xf>
    <xf numFmtId="0" fontId="20" fillId="0" borderId="43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right" vertical="center"/>
    </xf>
    <xf numFmtId="0" fontId="14" fillId="0" borderId="20" xfId="0" applyFont="1" applyFill="1" applyBorder="1"/>
    <xf numFmtId="0" fontId="14" fillId="0" borderId="33" xfId="0" applyFont="1" applyFill="1" applyBorder="1"/>
    <xf numFmtId="0" fontId="14" fillId="0" borderId="25" xfId="0" applyFont="1" applyFill="1" applyBorder="1"/>
    <xf numFmtId="0" fontId="14" fillId="5" borderId="25" xfId="0" applyFont="1" applyFill="1" applyBorder="1"/>
    <xf numFmtId="0" fontId="25" fillId="0" borderId="25" xfId="0" applyFont="1" applyFill="1" applyBorder="1"/>
    <xf numFmtId="0" fontId="18" fillId="0" borderId="32" xfId="0" applyFont="1" applyFill="1" applyBorder="1" applyAlignment="1">
      <alignment horizontal="right" vertical="center"/>
    </xf>
    <xf numFmtId="0" fontId="24" fillId="0" borderId="25" xfId="0" applyFont="1" applyFill="1" applyBorder="1" applyAlignment="1">
      <alignment horizontal="right" vertical="center"/>
    </xf>
    <xf numFmtId="0" fontId="26" fillId="0" borderId="31" xfId="0" applyFont="1" applyFill="1" applyBorder="1" applyAlignment="1">
      <alignment horizontal="right" vertical="center"/>
    </xf>
    <xf numFmtId="0" fontId="16" fillId="8" borderId="46" xfId="0" applyFont="1" applyFill="1" applyBorder="1" applyAlignment="1">
      <alignment horizontal="right" vertical="center"/>
    </xf>
    <xf numFmtId="0" fontId="16" fillId="8" borderId="24" xfId="0" applyFont="1" applyFill="1" applyBorder="1" applyAlignment="1">
      <alignment horizontal="right" vertical="center"/>
    </xf>
    <xf numFmtId="0" fontId="20" fillId="8" borderId="24" xfId="0" applyFont="1" applyFill="1" applyBorder="1" applyAlignment="1">
      <alignment horizontal="right" vertical="center"/>
    </xf>
    <xf numFmtId="0" fontId="20" fillId="8" borderId="27" xfId="0" applyFont="1" applyFill="1" applyBorder="1" applyAlignment="1">
      <alignment horizontal="right" vertical="center"/>
    </xf>
    <xf numFmtId="0" fontId="14" fillId="5" borderId="24" xfId="0" applyFont="1" applyFill="1" applyBorder="1"/>
    <xf numFmtId="0" fontId="25" fillId="0" borderId="24" xfId="0" applyFont="1" applyFill="1" applyBorder="1"/>
    <xf numFmtId="0" fontId="14" fillId="0" borderId="24" xfId="0" applyFont="1" applyFill="1" applyBorder="1"/>
    <xf numFmtId="0" fontId="25" fillId="9" borderId="1" xfId="0" applyFont="1" applyFill="1" applyBorder="1"/>
    <xf numFmtId="0" fontId="26" fillId="0" borderId="25" xfId="0" applyFont="1" applyFill="1" applyBorder="1" applyAlignment="1">
      <alignment horizontal="right" vertical="center"/>
    </xf>
    <xf numFmtId="0" fontId="26" fillId="0" borderId="30" xfId="0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4" borderId="57" xfId="0" applyFont="1" applyFill="1" applyBorder="1" applyAlignment="1">
      <alignment horizontal="left" vertical="center" wrapText="1"/>
    </xf>
    <xf numFmtId="0" fontId="7" fillId="4" borderId="58" xfId="0" applyFont="1" applyFill="1" applyBorder="1" applyAlignment="1">
      <alignment horizontal="left" vertical="center" wrapText="1"/>
    </xf>
    <xf numFmtId="0" fontId="7" fillId="4" borderId="59" xfId="0" applyFont="1" applyFill="1" applyBorder="1" applyAlignment="1">
      <alignment horizontal="left" vertical="center" wrapText="1"/>
    </xf>
    <xf numFmtId="0" fontId="7" fillId="4" borderId="63" xfId="0" applyFont="1" applyFill="1" applyBorder="1" applyAlignment="1">
      <alignment horizontal="left" vertical="center" wrapText="1"/>
    </xf>
    <xf numFmtId="0" fontId="7" fillId="4" borderId="54" xfId="0" applyFont="1" applyFill="1" applyBorder="1" applyAlignment="1">
      <alignment horizontal="left" vertical="center" wrapText="1"/>
    </xf>
    <xf numFmtId="0" fontId="7" fillId="4" borderId="64" xfId="0" applyFont="1" applyFill="1" applyBorder="1" applyAlignment="1">
      <alignment horizontal="left" vertical="center" wrapText="1"/>
    </xf>
    <xf numFmtId="2" fontId="7" fillId="4" borderId="65" xfId="0" applyNumberFormat="1" applyFont="1" applyFill="1" applyBorder="1" applyAlignment="1">
      <alignment horizontal="center" vertical="center"/>
    </xf>
    <xf numFmtId="2" fontId="7" fillId="4" borderId="6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1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25" fillId="10" borderId="1" xfId="0" applyFont="1" applyFill="1" applyBorder="1"/>
    <xf numFmtId="0" fontId="14" fillId="10" borderId="1" xfId="0" applyFont="1" applyFill="1" applyBorder="1"/>
    <xf numFmtId="0" fontId="14" fillId="11" borderId="1" xfId="0" applyFont="1" applyFill="1" applyBorder="1"/>
    <xf numFmtId="0" fontId="25" fillId="11" borderId="1" xfId="0" applyFont="1" applyFill="1" applyBorder="1"/>
    <xf numFmtId="0" fontId="25" fillId="11" borderId="24" xfId="0" applyFont="1" applyFill="1" applyBorder="1"/>
    <xf numFmtId="0" fontId="25" fillId="11" borderId="25" xfId="0" applyFont="1" applyFill="1" applyBorder="1"/>
    <xf numFmtId="0" fontId="27" fillId="0" borderId="1" xfId="0" applyFont="1" applyFill="1" applyBorder="1"/>
    <xf numFmtId="0" fontId="27" fillId="10" borderId="1" xfId="0" applyFont="1" applyFill="1" applyBorder="1"/>
    <xf numFmtId="0" fontId="27" fillId="10" borderId="24" xfId="0" applyFont="1" applyFill="1" applyBorder="1"/>
    <xf numFmtId="0" fontId="27" fillId="10" borderId="25" xfId="0" applyFont="1" applyFill="1" applyBorder="1"/>
    <xf numFmtId="0" fontId="28" fillId="11" borderId="30" xfId="0" applyFont="1" applyFill="1" applyBorder="1"/>
    <xf numFmtId="0" fontId="28" fillId="11" borderId="1" xfId="0" applyFont="1" applyFill="1" applyBorder="1"/>
    <xf numFmtId="0" fontId="28" fillId="10" borderId="1" xfId="0" applyFont="1" applyFill="1" applyBorder="1"/>
    <xf numFmtId="0" fontId="28" fillId="0" borderId="1" xfId="0" applyFont="1" applyFill="1" applyBorder="1"/>
    <xf numFmtId="0" fontId="27" fillId="11" borderId="1" xfId="0" applyFont="1" applyFill="1" applyBorder="1"/>
    <xf numFmtId="0" fontId="16" fillId="0" borderId="51" xfId="0" applyFont="1" applyFill="1" applyBorder="1" applyAlignment="1">
      <alignment horizontal="right"/>
    </xf>
  </cellXfs>
  <cellStyles count="3">
    <cellStyle name="Гиперссылка" xfId="1" builtinId="8"/>
    <cellStyle name="Обычный" xfId="0" builtinId="0"/>
    <cellStyle name="Обычный 1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ariant52.ru/kalendar/proizvodstvennyj-kalendar-2016.ht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variant52.ru/kalendar/proizvodstvennyj-kalendar-2016.htm" TargetMode="External"/><Relationship Id="rId2" Type="http://schemas.openxmlformats.org/officeDocument/2006/relationships/hyperlink" Target="http://variant52.ru/kalendar/proizvodstvennyj-kalendar-2016.htm" TargetMode="External"/><Relationship Id="rId1" Type="http://schemas.openxmlformats.org/officeDocument/2006/relationships/hyperlink" Target="http://variant52.ru/kalendar/proizvodstvennyj-kalendar.htm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varaint5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W320"/>
  <sheetViews>
    <sheetView tabSelected="1" view="pageBreakPreview" zoomScale="90" zoomScaleNormal="90" zoomScaleSheetLayoutView="90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activeCell="A19" sqref="A19"/>
    </sheetView>
  </sheetViews>
  <sheetFormatPr defaultColWidth="9.109375" defaultRowHeight="15"/>
  <cols>
    <col min="1" max="1" width="72.88671875" style="56" customWidth="1"/>
    <col min="2" max="2" width="3.6640625" style="60" customWidth="1"/>
    <col min="3" max="3" width="3" style="61" bestFit="1" customWidth="1"/>
    <col min="4" max="4" width="2.6640625" style="61" bestFit="1" customWidth="1"/>
    <col min="5" max="6" width="2.6640625" style="61" customWidth="1"/>
    <col min="7" max="7" width="2.6640625" style="61" bestFit="1" customWidth="1"/>
    <col min="8" max="8" width="3.44140625" style="61" customWidth="1"/>
    <col min="9" max="10" width="3" style="61" bestFit="1" customWidth="1"/>
    <col min="11" max="11" width="3" style="61" customWidth="1"/>
    <col min="12" max="12" width="3" style="61" bestFit="1" customWidth="1"/>
    <col min="13" max="13" width="3.44140625" style="61" customWidth="1"/>
    <col min="14" max="16" width="3" style="61" bestFit="1" customWidth="1"/>
    <col min="17" max="17" width="3" style="61" customWidth="1"/>
    <col min="18" max="18" width="3.33203125" style="61" customWidth="1"/>
    <col min="19" max="19" width="2.6640625" style="61" bestFit="1" customWidth="1"/>
    <col min="20" max="20" width="3" style="61" bestFit="1" customWidth="1"/>
    <col min="21" max="21" width="2.6640625" style="61" bestFit="1" customWidth="1"/>
    <col min="22" max="22" width="3.33203125" style="61" bestFit="1" customWidth="1"/>
    <col min="23" max="23" width="0.109375" style="61" customWidth="1"/>
    <col min="24" max="26" width="3" style="61" bestFit="1" customWidth="1"/>
    <col min="27" max="29" width="2.6640625" style="61" customWidth="1"/>
    <col min="30" max="30" width="2.44140625" style="61" customWidth="1"/>
    <col min="31" max="31" width="3.33203125" style="61" bestFit="1" customWidth="1"/>
    <col min="32" max="32" width="3" style="61" bestFit="1" customWidth="1"/>
    <col min="33" max="33" width="2.6640625" style="61" bestFit="1" customWidth="1"/>
    <col min="34" max="34" width="3" style="61" bestFit="1" customWidth="1"/>
    <col min="35" max="35" width="2.6640625" style="61" customWidth="1"/>
    <col min="36" max="36" width="2.6640625" style="61" bestFit="1" customWidth="1"/>
    <col min="37" max="39" width="2.6640625" style="61" customWidth="1"/>
    <col min="40" max="40" width="3" style="61" bestFit="1" customWidth="1"/>
    <col min="41" max="41" width="3" style="61" customWidth="1"/>
    <col min="42" max="42" width="2.6640625" style="61" bestFit="1" customWidth="1"/>
    <col min="43" max="44" width="3" style="61" bestFit="1" customWidth="1"/>
    <col min="45" max="45" width="2.33203125" style="61" customWidth="1"/>
    <col min="46" max="46" width="2.6640625" style="62" bestFit="1" customWidth="1"/>
    <col min="47" max="48" width="3" style="62" bestFit="1" customWidth="1"/>
    <col min="49" max="50" width="2.6640625" style="62" customWidth="1"/>
    <col min="51" max="51" width="3" style="62" bestFit="1" customWidth="1"/>
    <col min="52" max="53" width="2.6640625" style="62" bestFit="1" customWidth="1"/>
    <col min="54" max="54" width="3" style="62" bestFit="1" customWidth="1"/>
    <col min="55" max="55" width="3" style="62" customWidth="1"/>
    <col min="56" max="56" width="2.6640625" style="62" customWidth="1"/>
    <col min="57" max="57" width="3" style="62" bestFit="1" customWidth="1"/>
    <col min="58" max="59" width="2.6640625" style="62" bestFit="1" customWidth="1"/>
    <col min="60" max="60" width="3" style="62" bestFit="1" customWidth="1"/>
    <col min="61" max="61" width="2.6640625" style="62" customWidth="1"/>
    <col min="62" max="64" width="2.6640625" style="62" bestFit="1" customWidth="1"/>
    <col min="65" max="65" width="3.109375" style="54" customWidth="1"/>
    <col min="66" max="16384" width="9.109375" style="54"/>
  </cols>
  <sheetData>
    <row r="1" spans="1:309" s="71" customFormat="1" ht="18">
      <c r="A1" s="70" t="s">
        <v>73</v>
      </c>
      <c r="B1" s="179"/>
      <c r="C1" s="180"/>
      <c r="D1" s="62"/>
      <c r="E1" s="180" t="s">
        <v>67</v>
      </c>
      <c r="F1" s="180"/>
      <c r="Q1" s="67"/>
      <c r="R1" s="180" t="s">
        <v>68</v>
      </c>
      <c r="AD1" s="169"/>
    </row>
    <row r="2" spans="1:309" s="74" customFormat="1" ht="18">
      <c r="A2" s="72"/>
      <c r="B2" s="73"/>
    </row>
    <row r="3" spans="1:309" s="69" customFormat="1" ht="14.4" thickBot="1">
      <c r="A3" s="68"/>
      <c r="B3" s="170" t="s">
        <v>0</v>
      </c>
      <c r="C3" s="171"/>
      <c r="D3" s="171"/>
      <c r="E3" s="171"/>
      <c r="F3" s="171"/>
      <c r="H3" s="69" t="s">
        <v>1</v>
      </c>
      <c r="M3" s="63" t="s">
        <v>2</v>
      </c>
      <c r="R3" s="69" t="s">
        <v>3</v>
      </c>
      <c r="X3" s="69" t="s">
        <v>4</v>
      </c>
      <c r="AD3" s="69" t="s">
        <v>5</v>
      </c>
      <c r="AI3" s="69" t="s">
        <v>6</v>
      </c>
      <c r="AN3" s="69" t="s">
        <v>7</v>
      </c>
      <c r="AS3" s="69" t="s">
        <v>8</v>
      </c>
      <c r="AX3" s="69" t="s">
        <v>9</v>
      </c>
      <c r="BD3" s="69" t="s">
        <v>10</v>
      </c>
      <c r="BI3" s="69" t="s">
        <v>11</v>
      </c>
    </row>
    <row r="4" spans="1:309" s="63" customFormat="1" ht="13.8">
      <c r="A4" s="64" t="s">
        <v>12</v>
      </c>
      <c r="B4" s="182"/>
      <c r="C4" s="172">
        <v>3</v>
      </c>
      <c r="D4" s="173">
        <f t="shared" ref="D4:E7" si="0">C4+7</f>
        <v>10</v>
      </c>
      <c r="E4" s="173">
        <f t="shared" si="0"/>
        <v>17</v>
      </c>
      <c r="F4" s="205">
        <v>24</v>
      </c>
      <c r="G4" s="147">
        <v>31</v>
      </c>
      <c r="H4" s="148"/>
      <c r="I4" s="146">
        <v>7</v>
      </c>
      <c r="J4" s="146">
        <f t="shared" ref="J4:J8" si="1">I4+7</f>
        <v>14</v>
      </c>
      <c r="K4" s="147">
        <v>21</v>
      </c>
      <c r="L4" s="147">
        <v>28</v>
      </c>
      <c r="M4" s="148"/>
      <c r="N4" s="189">
        <v>7</v>
      </c>
      <c r="O4" s="146">
        <v>14</v>
      </c>
      <c r="P4" s="146">
        <v>21</v>
      </c>
      <c r="Q4" s="193">
        <v>28</v>
      </c>
      <c r="R4" s="145"/>
      <c r="S4" s="146">
        <v>4</v>
      </c>
      <c r="T4" s="146">
        <f>S4+7</f>
        <v>11</v>
      </c>
      <c r="U4" s="146">
        <v>18</v>
      </c>
      <c r="V4" s="146">
        <f>U4+7</f>
        <v>25</v>
      </c>
      <c r="W4" s="185"/>
      <c r="X4" s="181"/>
      <c r="Y4" s="189">
        <v>2</v>
      </c>
      <c r="Z4" s="189">
        <f t="shared" ref="Z4:AA7" si="2">Y4+7</f>
        <v>9</v>
      </c>
      <c r="AA4" s="146">
        <f t="shared" si="2"/>
        <v>16</v>
      </c>
      <c r="AB4" s="146">
        <v>23</v>
      </c>
      <c r="AC4" s="146">
        <v>30</v>
      </c>
      <c r="AD4" s="145"/>
      <c r="AE4" s="144">
        <v>6</v>
      </c>
      <c r="AF4" s="189">
        <v>13</v>
      </c>
      <c r="AG4" s="146">
        <f t="shared" ref="AF4:AH10" si="3">AF4+7</f>
        <v>20</v>
      </c>
      <c r="AH4" s="147">
        <f t="shared" si="3"/>
        <v>27</v>
      </c>
      <c r="AI4" s="145"/>
      <c r="AJ4" s="146">
        <v>4</v>
      </c>
      <c r="AK4" s="146">
        <f t="shared" ref="AK4:AM10" si="4">AJ4+7</f>
        <v>11</v>
      </c>
      <c r="AL4" s="146">
        <f t="shared" si="4"/>
        <v>18</v>
      </c>
      <c r="AM4" s="149">
        <f t="shared" si="4"/>
        <v>25</v>
      </c>
      <c r="AN4" s="145">
        <v>1</v>
      </c>
      <c r="AO4" s="148">
        <v>8</v>
      </c>
      <c r="AP4" s="146">
        <v>15</v>
      </c>
      <c r="AQ4" s="146">
        <v>22</v>
      </c>
      <c r="AR4" s="146">
        <f>AQ4+7</f>
        <v>29</v>
      </c>
      <c r="AS4" s="148"/>
      <c r="AT4" s="146">
        <v>5</v>
      </c>
      <c r="AU4" s="146">
        <f t="shared" ref="AU4:AW8" si="5">AT4+7</f>
        <v>12</v>
      </c>
      <c r="AV4" s="146">
        <f t="shared" si="5"/>
        <v>19</v>
      </c>
      <c r="AW4" s="149">
        <f t="shared" si="5"/>
        <v>26</v>
      </c>
      <c r="AX4" s="145"/>
      <c r="AY4" s="146">
        <v>3</v>
      </c>
      <c r="AZ4" s="146">
        <f t="shared" ref="AZ4:BA9" si="6">AY4+7</f>
        <v>10</v>
      </c>
      <c r="BA4" s="146">
        <f t="shared" si="6"/>
        <v>17</v>
      </c>
      <c r="BB4" s="149">
        <f>BA4+7</f>
        <v>24</v>
      </c>
      <c r="BC4" s="193">
        <v>31</v>
      </c>
      <c r="BD4" s="145"/>
      <c r="BE4" s="146">
        <v>7</v>
      </c>
      <c r="BF4" s="146">
        <f>BE4+7</f>
        <v>14</v>
      </c>
      <c r="BG4" s="146">
        <f>BF4+7</f>
        <v>21</v>
      </c>
      <c r="BH4" s="150">
        <v>28</v>
      </c>
      <c r="BI4" s="145"/>
      <c r="BJ4" s="146">
        <v>5</v>
      </c>
      <c r="BK4" s="146">
        <f>BJ4+7</f>
        <v>12</v>
      </c>
      <c r="BL4" s="146">
        <f>BK4+7</f>
        <v>19</v>
      </c>
      <c r="BM4" s="147">
        <v>26</v>
      </c>
    </row>
    <row r="5" spans="1:309" s="63" customFormat="1" ht="13.8">
      <c r="A5" s="64" t="s">
        <v>13</v>
      </c>
      <c r="B5" s="174"/>
      <c r="C5" s="191">
        <v>4</v>
      </c>
      <c r="D5" s="176">
        <f t="shared" si="0"/>
        <v>11</v>
      </c>
      <c r="E5" s="176">
        <f t="shared" si="0"/>
        <v>18</v>
      </c>
      <c r="F5" s="206">
        <v>25</v>
      </c>
      <c r="G5" s="152"/>
      <c r="H5" s="153">
        <v>1</v>
      </c>
      <c r="I5" s="151">
        <v>8</v>
      </c>
      <c r="J5" s="151">
        <f t="shared" si="1"/>
        <v>15</v>
      </c>
      <c r="K5" s="213">
        <v>22</v>
      </c>
      <c r="L5" s="203"/>
      <c r="M5" s="153">
        <v>1</v>
      </c>
      <c r="N5" s="187">
        <v>8</v>
      </c>
      <c r="O5" s="151">
        <v>15</v>
      </c>
      <c r="P5" s="151">
        <v>22</v>
      </c>
      <c r="Q5" s="183">
        <v>29</v>
      </c>
      <c r="R5" s="154"/>
      <c r="S5" s="151">
        <v>5</v>
      </c>
      <c r="T5" s="151">
        <f t="shared" ref="S5:U10" si="7">S5+7</f>
        <v>12</v>
      </c>
      <c r="U5" s="151">
        <v>19</v>
      </c>
      <c r="V5" s="151">
        <f>U5+7</f>
        <v>26</v>
      </c>
      <c r="W5" s="183"/>
      <c r="X5" s="186"/>
      <c r="Y5" s="187">
        <v>3</v>
      </c>
      <c r="Z5" s="187">
        <f t="shared" si="2"/>
        <v>10</v>
      </c>
      <c r="AA5" s="151">
        <f t="shared" si="2"/>
        <v>17</v>
      </c>
      <c r="AB5" s="151">
        <v>24</v>
      </c>
      <c r="AC5" s="151">
        <v>31</v>
      </c>
      <c r="AD5" s="154"/>
      <c r="AE5" s="151">
        <v>7</v>
      </c>
      <c r="AF5" s="151">
        <v>14</v>
      </c>
      <c r="AG5" s="151">
        <f t="shared" si="3"/>
        <v>21</v>
      </c>
      <c r="AH5" s="152">
        <f t="shared" si="3"/>
        <v>28</v>
      </c>
      <c r="AI5" s="154"/>
      <c r="AJ5" s="151">
        <v>5</v>
      </c>
      <c r="AK5" s="151">
        <f t="shared" si="4"/>
        <v>12</v>
      </c>
      <c r="AL5" s="151">
        <f t="shared" si="4"/>
        <v>19</v>
      </c>
      <c r="AM5" s="155">
        <f t="shared" si="4"/>
        <v>26</v>
      </c>
      <c r="AN5" s="154">
        <v>2</v>
      </c>
      <c r="AO5" s="153">
        <v>9</v>
      </c>
      <c r="AP5" s="151">
        <v>16</v>
      </c>
      <c r="AQ5" s="151">
        <v>23</v>
      </c>
      <c r="AR5" s="151">
        <f t="shared" ref="AQ5:AR10" si="8">AQ5+7</f>
        <v>30</v>
      </c>
      <c r="AS5" s="153"/>
      <c r="AT5" s="151">
        <v>6</v>
      </c>
      <c r="AU5" s="151">
        <f t="shared" si="5"/>
        <v>13</v>
      </c>
      <c r="AV5" s="151">
        <f t="shared" si="5"/>
        <v>20</v>
      </c>
      <c r="AW5" s="155">
        <f t="shared" si="5"/>
        <v>27</v>
      </c>
      <c r="AX5" s="154"/>
      <c r="AY5" s="151">
        <v>4</v>
      </c>
      <c r="AZ5" s="151">
        <f t="shared" si="6"/>
        <v>11</v>
      </c>
      <c r="BA5" s="151">
        <f t="shared" si="6"/>
        <v>18</v>
      </c>
      <c r="BB5" s="155">
        <f>BA5+7</f>
        <v>25</v>
      </c>
      <c r="BC5" s="183"/>
      <c r="BD5" s="154">
        <v>1</v>
      </c>
      <c r="BE5" s="151">
        <v>8</v>
      </c>
      <c r="BF5" s="151">
        <f t="shared" ref="BF5:BG10" si="9">BE5+7</f>
        <v>15</v>
      </c>
      <c r="BG5" s="151">
        <f t="shared" si="9"/>
        <v>22</v>
      </c>
      <c r="BH5" s="152">
        <v>29</v>
      </c>
      <c r="BI5" s="154"/>
      <c r="BJ5" s="151">
        <v>6</v>
      </c>
      <c r="BK5" s="151">
        <f>BJ5+7</f>
        <v>13</v>
      </c>
      <c r="BL5" s="151">
        <f>BK5+7</f>
        <v>20</v>
      </c>
      <c r="BM5" s="152">
        <v>27</v>
      </c>
    </row>
    <row r="6" spans="1:309" s="63" customFormat="1" ht="13.8">
      <c r="A6" s="64" t="s">
        <v>14</v>
      </c>
      <c r="B6" s="174"/>
      <c r="C6" s="191">
        <v>5</v>
      </c>
      <c r="D6" s="176">
        <f t="shared" si="0"/>
        <v>12</v>
      </c>
      <c r="E6" s="176">
        <f t="shared" si="0"/>
        <v>19</v>
      </c>
      <c r="F6" s="206">
        <v>26</v>
      </c>
      <c r="G6" s="152"/>
      <c r="H6" s="153">
        <v>2</v>
      </c>
      <c r="I6" s="151">
        <v>9</v>
      </c>
      <c r="J6" s="151">
        <f t="shared" si="1"/>
        <v>16</v>
      </c>
      <c r="K6" s="203">
        <v>23</v>
      </c>
      <c r="L6" s="152"/>
      <c r="M6" s="153">
        <v>2</v>
      </c>
      <c r="N6" s="151">
        <v>9</v>
      </c>
      <c r="O6" s="151">
        <v>16</v>
      </c>
      <c r="P6" s="151">
        <v>23</v>
      </c>
      <c r="Q6" s="183">
        <v>30</v>
      </c>
      <c r="R6" s="154"/>
      <c r="S6" s="151">
        <v>6</v>
      </c>
      <c r="T6" s="151">
        <f t="shared" si="7"/>
        <v>13</v>
      </c>
      <c r="U6" s="151">
        <v>20</v>
      </c>
      <c r="V6" s="151">
        <v>27</v>
      </c>
      <c r="W6" s="183"/>
      <c r="X6" s="186"/>
      <c r="Y6" s="151">
        <v>4</v>
      </c>
      <c r="Z6" s="151">
        <f>Y6+7</f>
        <v>11</v>
      </c>
      <c r="AA6" s="151">
        <f t="shared" si="2"/>
        <v>18</v>
      </c>
      <c r="AB6" s="151">
        <v>25</v>
      </c>
      <c r="AC6" s="151"/>
      <c r="AD6" s="154">
        <v>1</v>
      </c>
      <c r="AE6" s="151">
        <v>8</v>
      </c>
      <c r="AF6" s="151">
        <v>15</v>
      </c>
      <c r="AG6" s="151">
        <f t="shared" si="3"/>
        <v>22</v>
      </c>
      <c r="AH6" s="152">
        <v>29</v>
      </c>
      <c r="AI6" s="154"/>
      <c r="AJ6" s="151">
        <v>6</v>
      </c>
      <c r="AK6" s="151">
        <f t="shared" si="4"/>
        <v>13</v>
      </c>
      <c r="AL6" s="151">
        <f t="shared" si="4"/>
        <v>20</v>
      </c>
      <c r="AM6" s="155">
        <f t="shared" si="4"/>
        <v>27</v>
      </c>
      <c r="AN6" s="154">
        <v>3</v>
      </c>
      <c r="AO6" s="153">
        <v>10</v>
      </c>
      <c r="AP6" s="151">
        <v>17</v>
      </c>
      <c r="AQ6" s="151">
        <v>24</v>
      </c>
      <c r="AR6" s="151">
        <f t="shared" si="8"/>
        <v>31</v>
      </c>
      <c r="AS6" s="153"/>
      <c r="AT6" s="151">
        <v>7</v>
      </c>
      <c r="AU6" s="151">
        <f t="shared" si="5"/>
        <v>14</v>
      </c>
      <c r="AV6" s="151">
        <f t="shared" si="5"/>
        <v>21</v>
      </c>
      <c r="AW6" s="155">
        <f t="shared" si="5"/>
        <v>28</v>
      </c>
      <c r="AX6" s="154"/>
      <c r="AY6" s="151">
        <v>5</v>
      </c>
      <c r="AZ6" s="151">
        <f t="shared" si="6"/>
        <v>12</v>
      </c>
      <c r="BA6" s="151">
        <f t="shared" si="6"/>
        <v>19</v>
      </c>
      <c r="BB6" s="155">
        <f>BA6+7</f>
        <v>26</v>
      </c>
      <c r="BC6" s="183"/>
      <c r="BD6" s="154">
        <v>2</v>
      </c>
      <c r="BE6" s="151">
        <v>9</v>
      </c>
      <c r="BF6" s="151">
        <f t="shared" si="9"/>
        <v>16</v>
      </c>
      <c r="BG6" s="151">
        <f t="shared" si="9"/>
        <v>23</v>
      </c>
      <c r="BH6" s="152">
        <v>30</v>
      </c>
      <c r="BI6" s="154"/>
      <c r="BJ6" s="151">
        <v>7</v>
      </c>
      <c r="BK6" s="151">
        <f t="shared" ref="BK6:BL9" si="10">BJ6+7</f>
        <v>14</v>
      </c>
      <c r="BL6" s="151">
        <f t="shared" si="10"/>
        <v>21</v>
      </c>
      <c r="BM6" s="152">
        <v>28</v>
      </c>
    </row>
    <row r="7" spans="1:309" s="63" customFormat="1" ht="13.8">
      <c r="A7" s="64" t="s">
        <v>15</v>
      </c>
      <c r="B7" s="174"/>
      <c r="C7" s="191">
        <v>6</v>
      </c>
      <c r="D7" s="176">
        <f t="shared" si="0"/>
        <v>13</v>
      </c>
      <c r="E7" s="176">
        <f t="shared" si="0"/>
        <v>20</v>
      </c>
      <c r="F7" s="206">
        <v>27</v>
      </c>
      <c r="G7" s="152"/>
      <c r="H7" s="153">
        <v>3</v>
      </c>
      <c r="I7" s="151">
        <v>10</v>
      </c>
      <c r="J7" s="151">
        <v>17</v>
      </c>
      <c r="K7" s="152">
        <v>24</v>
      </c>
      <c r="L7" s="152"/>
      <c r="M7" s="153">
        <v>3</v>
      </c>
      <c r="N7" s="151">
        <v>10</v>
      </c>
      <c r="O7" s="151">
        <v>17</v>
      </c>
      <c r="P7" s="151">
        <f t="shared" ref="P7:P10" si="11">O7+7</f>
        <v>24</v>
      </c>
      <c r="Q7" s="183">
        <v>31</v>
      </c>
      <c r="R7" s="154"/>
      <c r="S7" s="151">
        <v>7</v>
      </c>
      <c r="T7" s="151">
        <f t="shared" si="7"/>
        <v>14</v>
      </c>
      <c r="U7" s="151">
        <v>21</v>
      </c>
      <c r="V7" s="151">
        <v>28</v>
      </c>
      <c r="W7" s="183"/>
      <c r="X7" s="186"/>
      <c r="Y7" s="151">
        <v>5</v>
      </c>
      <c r="Z7" s="151">
        <f>Y7+7</f>
        <v>12</v>
      </c>
      <c r="AA7" s="151">
        <f t="shared" si="2"/>
        <v>19</v>
      </c>
      <c r="AB7" s="151">
        <v>26</v>
      </c>
      <c r="AC7" s="151"/>
      <c r="AD7" s="154">
        <v>2</v>
      </c>
      <c r="AE7" s="151">
        <v>9</v>
      </c>
      <c r="AF7" s="151">
        <v>16</v>
      </c>
      <c r="AG7" s="151">
        <f t="shared" si="3"/>
        <v>23</v>
      </c>
      <c r="AH7" s="152">
        <v>30</v>
      </c>
      <c r="AI7" s="154"/>
      <c r="AJ7" s="151">
        <v>7</v>
      </c>
      <c r="AK7" s="151">
        <f t="shared" si="4"/>
        <v>14</v>
      </c>
      <c r="AL7" s="151">
        <f t="shared" si="4"/>
        <v>21</v>
      </c>
      <c r="AM7" s="155">
        <v>28</v>
      </c>
      <c r="AN7" s="154">
        <v>4</v>
      </c>
      <c r="AO7" s="153">
        <v>11</v>
      </c>
      <c r="AP7" s="151">
        <v>18</v>
      </c>
      <c r="AQ7" s="151">
        <v>25</v>
      </c>
      <c r="AR7" s="151"/>
      <c r="AS7" s="153">
        <v>1</v>
      </c>
      <c r="AT7" s="151">
        <v>8</v>
      </c>
      <c r="AU7" s="151">
        <v>15</v>
      </c>
      <c r="AV7" s="151">
        <f t="shared" si="5"/>
        <v>22</v>
      </c>
      <c r="AW7" s="155">
        <v>29</v>
      </c>
      <c r="AX7" s="154"/>
      <c r="AY7" s="151">
        <v>6</v>
      </c>
      <c r="AZ7" s="151">
        <f t="shared" si="6"/>
        <v>13</v>
      </c>
      <c r="BA7" s="151">
        <f t="shared" si="6"/>
        <v>20</v>
      </c>
      <c r="BB7" s="155">
        <v>27</v>
      </c>
      <c r="BC7" s="183"/>
      <c r="BD7" s="204">
        <v>3</v>
      </c>
      <c r="BE7" s="151">
        <v>10</v>
      </c>
      <c r="BF7" s="151">
        <f t="shared" si="9"/>
        <v>17</v>
      </c>
      <c r="BG7" s="151">
        <f t="shared" si="9"/>
        <v>24</v>
      </c>
      <c r="BH7" s="156"/>
      <c r="BI7" s="154">
        <v>1</v>
      </c>
      <c r="BJ7" s="151">
        <v>8</v>
      </c>
      <c r="BK7" s="151">
        <f t="shared" si="10"/>
        <v>15</v>
      </c>
      <c r="BL7" s="151">
        <f t="shared" si="10"/>
        <v>22</v>
      </c>
      <c r="BM7" s="152">
        <v>29</v>
      </c>
    </row>
    <row r="8" spans="1:309" s="63" customFormat="1" ht="13.8">
      <c r="A8" s="64" t="s">
        <v>17</v>
      </c>
      <c r="B8" s="174"/>
      <c r="C8" s="191">
        <v>7</v>
      </c>
      <c r="D8" s="176">
        <v>15</v>
      </c>
      <c r="E8" s="176">
        <v>21</v>
      </c>
      <c r="F8" s="206">
        <v>28</v>
      </c>
      <c r="G8" s="152"/>
      <c r="H8" s="153">
        <v>4</v>
      </c>
      <c r="I8" s="151">
        <f>H8+7</f>
        <v>11</v>
      </c>
      <c r="J8" s="151">
        <f t="shared" si="1"/>
        <v>18</v>
      </c>
      <c r="K8" s="152">
        <v>25</v>
      </c>
      <c r="L8" s="152"/>
      <c r="M8" s="153">
        <v>4</v>
      </c>
      <c r="N8" s="151">
        <v>11</v>
      </c>
      <c r="O8" s="151">
        <v>18</v>
      </c>
      <c r="P8" s="151">
        <f t="shared" si="11"/>
        <v>25</v>
      </c>
      <c r="Q8" s="183"/>
      <c r="R8" s="154">
        <v>1</v>
      </c>
      <c r="S8" s="215">
        <v>8</v>
      </c>
      <c r="T8" s="151">
        <v>15</v>
      </c>
      <c r="U8" s="151">
        <v>22</v>
      </c>
      <c r="V8" s="196">
        <v>29</v>
      </c>
      <c r="W8" s="183"/>
      <c r="X8" s="186"/>
      <c r="Y8" s="196">
        <v>6</v>
      </c>
      <c r="Z8" s="151">
        <v>13</v>
      </c>
      <c r="AA8" s="151">
        <v>20</v>
      </c>
      <c r="AB8" s="155">
        <v>27</v>
      </c>
      <c r="AC8" s="152"/>
      <c r="AD8" s="195">
        <v>3</v>
      </c>
      <c r="AE8" s="151">
        <v>10</v>
      </c>
      <c r="AF8" s="151">
        <v>17</v>
      </c>
      <c r="AG8" s="151">
        <f t="shared" si="3"/>
        <v>24</v>
      </c>
      <c r="AH8" s="152"/>
      <c r="AI8" s="154">
        <v>1</v>
      </c>
      <c r="AJ8" s="151">
        <v>8</v>
      </c>
      <c r="AK8" s="151">
        <f t="shared" si="4"/>
        <v>15</v>
      </c>
      <c r="AL8" s="151">
        <f t="shared" si="4"/>
        <v>22</v>
      </c>
      <c r="AM8" s="155">
        <v>29</v>
      </c>
      <c r="AN8" s="154">
        <v>5</v>
      </c>
      <c r="AO8" s="153">
        <v>12</v>
      </c>
      <c r="AP8" s="151">
        <v>19</v>
      </c>
      <c r="AQ8" s="151">
        <v>26</v>
      </c>
      <c r="AR8" s="151"/>
      <c r="AS8" s="168">
        <v>2</v>
      </c>
      <c r="AT8" s="151">
        <v>9</v>
      </c>
      <c r="AU8" s="151">
        <f t="shared" si="5"/>
        <v>16</v>
      </c>
      <c r="AV8" s="151">
        <f t="shared" si="5"/>
        <v>23</v>
      </c>
      <c r="AW8" s="155">
        <v>30</v>
      </c>
      <c r="AX8" s="154"/>
      <c r="AY8" s="151">
        <v>7</v>
      </c>
      <c r="AZ8" s="151">
        <f t="shared" si="6"/>
        <v>14</v>
      </c>
      <c r="BA8" s="151">
        <f t="shared" si="6"/>
        <v>21</v>
      </c>
      <c r="BB8" s="155">
        <v>28</v>
      </c>
      <c r="BC8" s="183"/>
      <c r="BD8" s="186">
        <v>4</v>
      </c>
      <c r="BE8" s="151">
        <v>11</v>
      </c>
      <c r="BF8" s="151">
        <v>18</v>
      </c>
      <c r="BG8" s="151">
        <f t="shared" si="9"/>
        <v>25</v>
      </c>
      <c r="BH8" s="156"/>
      <c r="BI8" s="273">
        <v>2</v>
      </c>
      <c r="BJ8" s="151">
        <v>9</v>
      </c>
      <c r="BK8" s="151">
        <f t="shared" si="10"/>
        <v>16</v>
      </c>
      <c r="BL8" s="151">
        <f t="shared" si="10"/>
        <v>23</v>
      </c>
      <c r="BM8" s="152">
        <v>30</v>
      </c>
    </row>
    <row r="9" spans="1:309" s="66" customFormat="1" ht="13.8">
      <c r="A9" s="65" t="s">
        <v>18</v>
      </c>
      <c r="B9" s="174">
        <v>1</v>
      </c>
      <c r="C9" s="175">
        <v>8</v>
      </c>
      <c r="D9" s="175">
        <v>15</v>
      </c>
      <c r="E9" s="175">
        <f>D9+7</f>
        <v>22</v>
      </c>
      <c r="F9" s="207">
        <v>29</v>
      </c>
      <c r="G9" s="159"/>
      <c r="H9" s="160">
        <v>5</v>
      </c>
      <c r="I9" s="158">
        <f>H9+7</f>
        <v>12</v>
      </c>
      <c r="J9" s="187">
        <v>19</v>
      </c>
      <c r="K9" s="159">
        <v>26</v>
      </c>
      <c r="L9" s="159"/>
      <c r="M9" s="214">
        <v>5</v>
      </c>
      <c r="N9" s="158">
        <v>12</v>
      </c>
      <c r="O9" s="158">
        <v>19</v>
      </c>
      <c r="P9" s="158">
        <f t="shared" si="11"/>
        <v>26</v>
      </c>
      <c r="Q9" s="194"/>
      <c r="R9" s="157">
        <v>2</v>
      </c>
      <c r="S9" s="158">
        <f t="shared" si="7"/>
        <v>9</v>
      </c>
      <c r="T9" s="158">
        <v>16</v>
      </c>
      <c r="U9" s="158">
        <f t="shared" si="7"/>
        <v>23</v>
      </c>
      <c r="V9" s="158">
        <v>30</v>
      </c>
      <c r="W9" s="160"/>
      <c r="X9" s="157"/>
      <c r="Y9" s="158">
        <f>X9+7</f>
        <v>7</v>
      </c>
      <c r="Z9" s="158">
        <f>Y9+7</f>
        <v>14</v>
      </c>
      <c r="AA9" s="158">
        <v>21</v>
      </c>
      <c r="AB9" s="158">
        <v>28</v>
      </c>
      <c r="AC9" s="158"/>
      <c r="AD9" s="157">
        <v>4</v>
      </c>
      <c r="AE9" s="187">
        <v>11</v>
      </c>
      <c r="AF9" s="158">
        <f t="shared" si="3"/>
        <v>18</v>
      </c>
      <c r="AG9" s="158">
        <f t="shared" si="3"/>
        <v>25</v>
      </c>
      <c r="AH9" s="159"/>
      <c r="AI9" s="157">
        <v>2</v>
      </c>
      <c r="AJ9" s="158">
        <v>9</v>
      </c>
      <c r="AK9" s="158">
        <v>16</v>
      </c>
      <c r="AL9" s="158">
        <f t="shared" si="4"/>
        <v>23</v>
      </c>
      <c r="AM9" s="188">
        <v>30</v>
      </c>
      <c r="AN9" s="157">
        <v>6</v>
      </c>
      <c r="AO9" s="160">
        <v>13</v>
      </c>
      <c r="AP9" s="158">
        <v>20</v>
      </c>
      <c r="AQ9" s="158">
        <f t="shared" si="8"/>
        <v>27</v>
      </c>
      <c r="AR9" s="158"/>
      <c r="AS9" s="160">
        <v>3</v>
      </c>
      <c r="AT9" s="158">
        <f t="shared" ref="AT9:AV10" si="12">AS9+7</f>
        <v>10</v>
      </c>
      <c r="AU9" s="158">
        <f t="shared" si="12"/>
        <v>17</v>
      </c>
      <c r="AV9" s="158">
        <f t="shared" si="12"/>
        <v>24</v>
      </c>
      <c r="AW9" s="188"/>
      <c r="AX9" s="157">
        <v>1</v>
      </c>
      <c r="AY9" s="158">
        <f>AX9+7</f>
        <v>8</v>
      </c>
      <c r="AZ9" s="158">
        <f t="shared" si="6"/>
        <v>15</v>
      </c>
      <c r="BA9" s="158">
        <f t="shared" si="6"/>
        <v>22</v>
      </c>
      <c r="BB9" s="188">
        <v>29</v>
      </c>
      <c r="BC9" s="194"/>
      <c r="BD9" s="157">
        <v>5</v>
      </c>
      <c r="BE9" s="158">
        <f>BD9+7</f>
        <v>12</v>
      </c>
      <c r="BF9" s="158">
        <f t="shared" si="9"/>
        <v>19</v>
      </c>
      <c r="BG9" s="158">
        <f t="shared" si="9"/>
        <v>26</v>
      </c>
      <c r="BH9" s="161"/>
      <c r="BI9" s="157">
        <v>3</v>
      </c>
      <c r="BJ9" s="158">
        <f>BI9+7</f>
        <v>10</v>
      </c>
      <c r="BK9" s="158">
        <f>BJ9+7</f>
        <v>17</v>
      </c>
      <c r="BL9" s="158">
        <f t="shared" si="10"/>
        <v>24</v>
      </c>
      <c r="BM9" s="159">
        <v>31</v>
      </c>
    </row>
    <row r="10" spans="1:309" s="66" customFormat="1" ht="14.4" thickBot="1">
      <c r="A10" s="65" t="s">
        <v>20</v>
      </c>
      <c r="B10" s="177">
        <v>2</v>
      </c>
      <c r="C10" s="178">
        <v>9</v>
      </c>
      <c r="D10" s="178">
        <f>C10+7</f>
        <v>16</v>
      </c>
      <c r="E10" s="178">
        <f>D10+7</f>
        <v>23</v>
      </c>
      <c r="F10" s="208">
        <v>30</v>
      </c>
      <c r="G10" s="163"/>
      <c r="H10" s="164">
        <v>6</v>
      </c>
      <c r="I10" s="162">
        <f>H10+7</f>
        <v>13</v>
      </c>
      <c r="J10" s="162">
        <f>I10+7</f>
        <v>20</v>
      </c>
      <c r="K10" s="163">
        <v>27</v>
      </c>
      <c r="L10" s="163"/>
      <c r="M10" s="202">
        <v>6</v>
      </c>
      <c r="N10" s="162">
        <v>13</v>
      </c>
      <c r="O10" s="162">
        <v>20</v>
      </c>
      <c r="P10" s="162">
        <f t="shared" si="11"/>
        <v>27</v>
      </c>
      <c r="Q10" s="184"/>
      <c r="R10" s="165">
        <v>3</v>
      </c>
      <c r="S10" s="162">
        <f t="shared" si="7"/>
        <v>10</v>
      </c>
      <c r="T10" s="162">
        <v>17</v>
      </c>
      <c r="U10" s="162">
        <f t="shared" si="7"/>
        <v>24</v>
      </c>
      <c r="V10" s="162"/>
      <c r="W10" s="184"/>
      <c r="X10" s="165">
        <v>1</v>
      </c>
      <c r="Y10" s="162">
        <f>X10+7</f>
        <v>8</v>
      </c>
      <c r="Z10" s="162">
        <f>Y10+7</f>
        <v>15</v>
      </c>
      <c r="AA10" s="162">
        <v>22</v>
      </c>
      <c r="AB10" s="162">
        <v>29</v>
      </c>
      <c r="AC10" s="162"/>
      <c r="AD10" s="165">
        <v>5</v>
      </c>
      <c r="AE10" s="162">
        <v>12</v>
      </c>
      <c r="AF10" s="162">
        <f t="shared" si="3"/>
        <v>19</v>
      </c>
      <c r="AG10" s="162">
        <f t="shared" si="3"/>
        <v>26</v>
      </c>
      <c r="AH10" s="163"/>
      <c r="AI10" s="165">
        <v>3</v>
      </c>
      <c r="AJ10" s="162">
        <f>AI10+7</f>
        <v>10</v>
      </c>
      <c r="AK10" s="162">
        <f t="shared" si="4"/>
        <v>17</v>
      </c>
      <c r="AL10" s="162">
        <f t="shared" si="4"/>
        <v>24</v>
      </c>
      <c r="AM10" s="166">
        <v>31</v>
      </c>
      <c r="AN10" s="165">
        <v>7</v>
      </c>
      <c r="AO10" s="164">
        <v>14</v>
      </c>
      <c r="AP10" s="162">
        <v>21</v>
      </c>
      <c r="AQ10" s="162">
        <f t="shared" si="8"/>
        <v>28</v>
      </c>
      <c r="AR10" s="162"/>
      <c r="AS10" s="164">
        <v>4</v>
      </c>
      <c r="AT10" s="162">
        <f t="shared" si="12"/>
        <v>11</v>
      </c>
      <c r="AU10" s="162">
        <f t="shared" si="12"/>
        <v>18</v>
      </c>
      <c r="AV10" s="162">
        <f t="shared" si="12"/>
        <v>25</v>
      </c>
      <c r="AW10" s="166"/>
      <c r="AX10" s="165">
        <v>2</v>
      </c>
      <c r="AY10" s="162">
        <f>AX10+7</f>
        <v>9</v>
      </c>
      <c r="AZ10" s="162">
        <f>AY10+7</f>
        <v>16</v>
      </c>
      <c r="BA10" s="162">
        <f>AZ10+7</f>
        <v>23</v>
      </c>
      <c r="BB10" s="166">
        <v>30</v>
      </c>
      <c r="BC10" s="184"/>
      <c r="BD10" s="165">
        <v>6</v>
      </c>
      <c r="BE10" s="162">
        <f>BD10+7</f>
        <v>13</v>
      </c>
      <c r="BF10" s="162">
        <f t="shared" si="9"/>
        <v>20</v>
      </c>
      <c r="BG10" s="162">
        <f t="shared" si="9"/>
        <v>27</v>
      </c>
      <c r="BH10" s="167"/>
      <c r="BI10" s="165">
        <v>4</v>
      </c>
      <c r="BJ10" s="162">
        <f>BI10+7</f>
        <v>11</v>
      </c>
      <c r="BK10" s="162">
        <f>BJ10+7</f>
        <v>18</v>
      </c>
      <c r="BL10" s="162">
        <f>BK10+7</f>
        <v>25</v>
      </c>
      <c r="BM10" s="163"/>
    </row>
    <row r="11" spans="1:309" s="55" customFormat="1">
      <c r="A11" s="58"/>
      <c r="B11" s="57"/>
      <c r="K11" s="209"/>
      <c r="L11" s="200"/>
      <c r="M11" s="5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  <c r="IU11" s="77"/>
      <c r="IV11" s="77"/>
      <c r="IW11" s="77"/>
      <c r="IX11" s="77"/>
      <c r="IY11" s="77"/>
      <c r="IZ11" s="77"/>
      <c r="JA11" s="77"/>
      <c r="JB11" s="77"/>
      <c r="JC11" s="77"/>
      <c r="JD11" s="77"/>
      <c r="JE11" s="77"/>
      <c r="JF11" s="77"/>
      <c r="JG11" s="77"/>
      <c r="JH11" s="77"/>
      <c r="JI11" s="77"/>
      <c r="JJ11" s="77"/>
      <c r="JK11" s="77"/>
      <c r="JL11" s="77"/>
      <c r="JM11" s="77"/>
      <c r="JN11" s="77"/>
      <c r="JO11" s="77"/>
      <c r="JP11" s="77"/>
      <c r="JQ11" s="77"/>
      <c r="JR11" s="77"/>
      <c r="JS11" s="77"/>
      <c r="JT11" s="77"/>
      <c r="JU11" s="77"/>
      <c r="JV11" s="77"/>
      <c r="JW11" s="77"/>
      <c r="JX11" s="77"/>
      <c r="JY11" s="77"/>
      <c r="JZ11" s="77"/>
      <c r="KA11" s="77"/>
      <c r="KB11" s="77"/>
      <c r="KC11" s="77"/>
      <c r="KD11" s="77"/>
      <c r="KE11" s="77"/>
      <c r="KF11" s="77"/>
      <c r="KG11" s="77"/>
      <c r="KH11" s="77"/>
      <c r="KI11" s="77"/>
      <c r="KJ11" s="77"/>
      <c r="KK11" s="77"/>
      <c r="KL11" s="77"/>
      <c r="KM11" s="77"/>
      <c r="KN11" s="77"/>
      <c r="KO11" s="77"/>
      <c r="KP11" s="77"/>
      <c r="KQ11" s="77"/>
      <c r="KR11" s="77"/>
      <c r="KS11" s="77"/>
      <c r="KT11" s="77"/>
      <c r="KU11" s="77"/>
      <c r="KV11" s="77"/>
      <c r="KW11" s="77"/>
    </row>
    <row r="12" spans="1:309">
      <c r="A12" s="59" t="s">
        <v>69</v>
      </c>
      <c r="B12" s="264"/>
      <c r="C12" s="264"/>
      <c r="D12" s="265"/>
      <c r="E12" s="265"/>
      <c r="F12" s="265"/>
      <c r="G12" s="265"/>
      <c r="H12" s="265"/>
      <c r="I12" s="265"/>
      <c r="J12" s="265"/>
      <c r="K12" s="266"/>
      <c r="L12" s="267"/>
      <c r="M12" s="268"/>
      <c r="N12" s="269"/>
      <c r="O12" s="269"/>
      <c r="P12" s="269"/>
      <c r="Q12" s="269"/>
      <c r="R12" s="270"/>
      <c r="S12" s="270"/>
      <c r="T12" s="270"/>
      <c r="U12" s="270"/>
      <c r="V12" s="270"/>
      <c r="W12" s="270"/>
      <c r="X12" s="271"/>
      <c r="Y12" s="271"/>
      <c r="Z12" s="270"/>
      <c r="AA12" s="269"/>
      <c r="AB12" s="269"/>
      <c r="AC12" s="269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1"/>
      <c r="AO12" s="271"/>
      <c r="AP12" s="271"/>
      <c r="AQ12" s="271"/>
      <c r="AR12" s="271"/>
      <c r="AS12" s="271"/>
      <c r="AT12" s="270"/>
      <c r="AU12" s="270"/>
      <c r="AV12" s="270"/>
      <c r="AW12" s="270"/>
      <c r="AX12" s="270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70"/>
      <c r="BM12" s="270"/>
      <c r="BN12" s="77"/>
    </row>
    <row r="13" spans="1:309">
      <c r="A13" s="59" t="s">
        <v>70</v>
      </c>
      <c r="B13" s="190"/>
      <c r="C13" s="190"/>
      <c r="D13" s="261"/>
      <c r="E13" s="261"/>
      <c r="F13" s="261"/>
      <c r="G13" s="261"/>
      <c r="H13" s="261"/>
      <c r="I13" s="261"/>
      <c r="J13" s="261"/>
      <c r="K13" s="262"/>
      <c r="L13" s="263"/>
      <c r="M13" s="260"/>
      <c r="N13" s="260"/>
      <c r="O13" s="260"/>
      <c r="P13" s="260"/>
      <c r="Q13" s="260"/>
      <c r="R13" s="260"/>
      <c r="S13" s="259"/>
      <c r="T13" s="259"/>
      <c r="U13" s="259"/>
      <c r="V13" s="260"/>
      <c r="W13" s="260"/>
      <c r="X13" s="77"/>
      <c r="Y13" s="77"/>
      <c r="Z13" s="259"/>
      <c r="AA13" s="260"/>
      <c r="AB13" s="259"/>
      <c r="AC13" s="259"/>
      <c r="AD13" s="259"/>
      <c r="AE13" s="259"/>
      <c r="AF13" s="260"/>
      <c r="AG13" s="259"/>
      <c r="AH13" s="260"/>
      <c r="AI13" s="260"/>
      <c r="AJ13" s="259"/>
      <c r="AK13" s="260"/>
      <c r="AL13" s="259"/>
      <c r="AM13" s="260"/>
      <c r="AN13" s="77"/>
      <c r="AO13" s="77"/>
      <c r="AP13" s="77"/>
      <c r="AQ13" s="77"/>
      <c r="AR13" s="77"/>
      <c r="AS13" s="77"/>
      <c r="AT13" s="259"/>
      <c r="AU13" s="260"/>
      <c r="AV13" s="259"/>
      <c r="AW13" s="259"/>
      <c r="AX13" s="260"/>
      <c r="AY13" s="259"/>
      <c r="AZ13" s="259"/>
      <c r="BA13" s="259"/>
      <c r="BB13" s="259"/>
      <c r="BC13" s="260"/>
      <c r="BD13" s="260"/>
      <c r="BE13" s="259"/>
      <c r="BF13" s="259"/>
      <c r="BG13" s="260"/>
      <c r="BH13" s="259"/>
      <c r="BI13" s="259"/>
      <c r="BJ13" s="259"/>
      <c r="BK13" s="259"/>
      <c r="BL13" s="260"/>
      <c r="BM13" s="261"/>
      <c r="BN13" s="77"/>
    </row>
    <row r="14" spans="1:309">
      <c r="A14" s="59" t="s">
        <v>71</v>
      </c>
      <c r="B14" s="212"/>
      <c r="C14" s="212"/>
      <c r="D14" s="261"/>
      <c r="E14" s="261"/>
      <c r="F14" s="261"/>
      <c r="G14" s="258"/>
      <c r="H14" s="265"/>
      <c r="I14" s="265"/>
      <c r="J14" s="272"/>
      <c r="K14" s="272"/>
      <c r="L14" s="261"/>
      <c r="M14" s="261"/>
      <c r="N14" s="261"/>
      <c r="O14" s="261"/>
      <c r="P14" s="261"/>
      <c r="Q14" s="272"/>
      <c r="R14" s="258"/>
      <c r="S14" s="258"/>
      <c r="T14" s="258"/>
      <c r="U14" s="258"/>
      <c r="V14" s="261"/>
      <c r="W14" s="261"/>
      <c r="X14" s="190"/>
      <c r="Y14" s="190"/>
      <c r="Z14" s="261"/>
      <c r="AA14" s="258"/>
      <c r="AB14" s="258"/>
      <c r="AC14" s="261"/>
      <c r="AD14" s="261"/>
      <c r="AE14" s="261"/>
      <c r="AF14" s="258"/>
      <c r="AG14" s="258"/>
      <c r="AH14" s="261"/>
      <c r="AI14" s="261"/>
      <c r="AJ14" s="261"/>
      <c r="AK14" s="261"/>
      <c r="AL14" s="261"/>
      <c r="AM14" s="261"/>
      <c r="AN14" s="261"/>
      <c r="AO14" s="258"/>
      <c r="AP14" s="258"/>
      <c r="AQ14" s="258"/>
      <c r="AR14" s="261"/>
      <c r="AS14" s="261"/>
      <c r="AT14" s="261"/>
      <c r="AU14" s="261"/>
      <c r="AV14" s="258"/>
      <c r="AW14" s="258"/>
      <c r="AX14" s="261"/>
      <c r="AY14" s="261"/>
      <c r="AZ14" s="258"/>
      <c r="BA14" s="258"/>
      <c r="BB14" s="258"/>
      <c r="BC14" s="261"/>
      <c r="BD14" s="261"/>
      <c r="BE14" s="261"/>
      <c r="BF14" s="258"/>
      <c r="BG14" s="258"/>
      <c r="BH14" s="258"/>
      <c r="BI14" s="261"/>
      <c r="BJ14" s="261"/>
      <c r="BK14" s="261"/>
      <c r="BL14" s="261"/>
      <c r="BM14" s="272"/>
      <c r="BN14" s="77"/>
    </row>
    <row r="15" spans="1:309">
      <c r="A15" s="59" t="s">
        <v>72</v>
      </c>
      <c r="B15" s="212"/>
      <c r="C15" s="212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77"/>
      <c r="Y15" s="77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77"/>
    </row>
    <row r="16" spans="1:309" s="77" customFormat="1">
      <c r="A16" s="75"/>
      <c r="B16" s="192"/>
      <c r="C16" s="190"/>
      <c r="D16" s="190"/>
      <c r="E16" s="190"/>
      <c r="F16" s="190"/>
      <c r="G16" s="190"/>
      <c r="H16" s="190"/>
      <c r="I16" s="190"/>
      <c r="J16" s="190"/>
      <c r="K16" s="210"/>
      <c r="L16" s="201"/>
      <c r="M16" s="192"/>
      <c r="N16" s="190"/>
      <c r="O16" s="190"/>
      <c r="P16" s="190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</row>
    <row r="17" spans="1:20" s="77" customFormat="1">
      <c r="A17" s="75"/>
      <c r="B17" s="76"/>
      <c r="K17" s="211"/>
      <c r="L17" s="199"/>
      <c r="M17" s="76"/>
    </row>
    <row r="18" spans="1:20" s="77" customFormat="1">
      <c r="A18" s="75"/>
      <c r="B18" s="76"/>
      <c r="K18" s="211"/>
      <c r="L18" s="199"/>
      <c r="M18" s="76"/>
    </row>
    <row r="19" spans="1:20" s="77" customFormat="1">
      <c r="A19" s="75"/>
      <c r="B19" s="76"/>
    </row>
    <row r="20" spans="1:20" s="77" customFormat="1">
      <c r="A20" s="75"/>
      <c r="B20" s="76"/>
      <c r="P20" s="199"/>
      <c r="Q20" s="76"/>
    </row>
    <row r="21" spans="1:20" s="77" customFormat="1" ht="15.6" thickBot="1">
      <c r="A21" s="75"/>
      <c r="B21" s="76"/>
      <c r="M21" s="198"/>
    </row>
    <row r="22" spans="1:20" s="77" customFormat="1">
      <c r="A22" s="75"/>
      <c r="B22" s="76"/>
      <c r="M22" s="197"/>
      <c r="S22" s="199"/>
      <c r="T22" s="76"/>
    </row>
    <row r="23" spans="1:20" s="77" customFormat="1">
      <c r="A23" s="75"/>
      <c r="B23" s="76"/>
    </row>
    <row r="24" spans="1:20" s="77" customFormat="1">
      <c r="A24" s="75"/>
      <c r="B24" s="76"/>
    </row>
    <row r="25" spans="1:20" s="77" customFormat="1">
      <c r="A25" s="75"/>
      <c r="B25" s="76"/>
    </row>
    <row r="26" spans="1:20" s="77" customFormat="1">
      <c r="A26" s="75"/>
      <c r="B26" s="76"/>
    </row>
    <row r="27" spans="1:20" s="77" customFormat="1">
      <c r="A27" s="75"/>
      <c r="B27" s="76"/>
    </row>
    <row r="28" spans="1:20" s="77" customFormat="1">
      <c r="A28" s="75"/>
      <c r="B28" s="76"/>
    </row>
    <row r="29" spans="1:20" s="77" customFormat="1">
      <c r="A29" s="75"/>
      <c r="B29" s="76"/>
    </row>
    <row r="30" spans="1:20" s="77" customFormat="1">
      <c r="A30" s="75"/>
      <c r="B30" s="76"/>
    </row>
    <row r="31" spans="1:20" s="77" customFormat="1">
      <c r="A31" s="75"/>
      <c r="B31" s="76"/>
    </row>
    <row r="32" spans="1:20" s="77" customFormat="1">
      <c r="A32" s="75"/>
      <c r="B32" s="76"/>
    </row>
    <row r="33" spans="1:2" s="77" customFormat="1">
      <c r="A33" s="75"/>
      <c r="B33" s="76"/>
    </row>
    <row r="34" spans="1:2" s="77" customFormat="1">
      <c r="A34" s="75"/>
      <c r="B34" s="76"/>
    </row>
    <row r="35" spans="1:2" s="77" customFormat="1">
      <c r="A35" s="75"/>
      <c r="B35" s="76"/>
    </row>
    <row r="36" spans="1:2" s="77" customFormat="1">
      <c r="A36" s="75"/>
      <c r="B36" s="76"/>
    </row>
    <row r="37" spans="1:2" s="77" customFormat="1">
      <c r="A37" s="75"/>
      <c r="B37" s="76"/>
    </row>
    <row r="38" spans="1:2" s="77" customFormat="1">
      <c r="A38" s="75"/>
      <c r="B38" s="76"/>
    </row>
    <row r="39" spans="1:2" s="77" customFormat="1">
      <c r="A39" s="75"/>
      <c r="B39" s="76"/>
    </row>
    <row r="40" spans="1:2" s="77" customFormat="1">
      <c r="A40" s="75"/>
      <c r="B40" s="76"/>
    </row>
    <row r="41" spans="1:2" s="77" customFormat="1">
      <c r="A41" s="75"/>
      <c r="B41" s="76"/>
    </row>
    <row r="42" spans="1:2" s="77" customFormat="1">
      <c r="A42" s="75"/>
      <c r="B42" s="76"/>
    </row>
    <row r="43" spans="1:2" s="77" customFormat="1">
      <c r="A43" s="75"/>
      <c r="B43" s="76"/>
    </row>
    <row r="44" spans="1:2" s="77" customFormat="1">
      <c r="A44" s="75"/>
      <c r="B44" s="76"/>
    </row>
    <row r="45" spans="1:2" s="77" customFormat="1">
      <c r="A45" s="75"/>
      <c r="B45" s="76"/>
    </row>
    <row r="46" spans="1:2" s="77" customFormat="1">
      <c r="A46" s="75"/>
      <c r="B46" s="76"/>
    </row>
    <row r="47" spans="1:2" s="77" customFormat="1">
      <c r="A47" s="75"/>
      <c r="B47" s="76"/>
    </row>
    <row r="48" spans="1:2" s="77" customFormat="1">
      <c r="A48" s="75"/>
      <c r="B48" s="76"/>
    </row>
    <row r="49" spans="1:2" s="77" customFormat="1">
      <c r="A49" s="75"/>
      <c r="B49" s="76"/>
    </row>
    <row r="50" spans="1:2" s="77" customFormat="1">
      <c r="A50" s="75"/>
      <c r="B50" s="76"/>
    </row>
    <row r="51" spans="1:2" s="77" customFormat="1">
      <c r="A51" s="75"/>
      <c r="B51" s="76"/>
    </row>
    <row r="52" spans="1:2" s="77" customFormat="1">
      <c r="A52" s="75"/>
      <c r="B52" s="76"/>
    </row>
    <row r="53" spans="1:2" s="77" customFormat="1">
      <c r="A53" s="75"/>
      <c r="B53" s="76"/>
    </row>
    <row r="54" spans="1:2" s="77" customFormat="1">
      <c r="A54" s="75"/>
      <c r="B54" s="76"/>
    </row>
    <row r="55" spans="1:2" s="77" customFormat="1">
      <c r="A55" s="75"/>
      <c r="B55" s="76"/>
    </row>
    <row r="56" spans="1:2" s="77" customFormat="1">
      <c r="A56" s="75"/>
      <c r="B56" s="76"/>
    </row>
    <row r="57" spans="1:2" s="77" customFormat="1">
      <c r="A57" s="75"/>
      <c r="B57" s="76"/>
    </row>
    <row r="58" spans="1:2" s="77" customFormat="1">
      <c r="A58" s="75"/>
      <c r="B58" s="76"/>
    </row>
    <row r="59" spans="1:2" s="77" customFormat="1">
      <c r="A59" s="75"/>
      <c r="B59" s="76"/>
    </row>
    <row r="60" spans="1:2" s="77" customFormat="1">
      <c r="A60" s="75"/>
      <c r="B60" s="76"/>
    </row>
    <row r="61" spans="1:2" s="77" customFormat="1">
      <c r="A61" s="75"/>
      <c r="B61" s="76"/>
    </row>
    <row r="62" spans="1:2" s="77" customFormat="1">
      <c r="A62" s="75"/>
      <c r="B62" s="76"/>
    </row>
    <row r="63" spans="1:2" s="77" customFormat="1">
      <c r="A63" s="75"/>
      <c r="B63" s="76"/>
    </row>
    <row r="64" spans="1:2" s="77" customFormat="1">
      <c r="A64" s="75"/>
      <c r="B64" s="76"/>
    </row>
    <row r="65" spans="1:2" s="77" customFormat="1">
      <c r="A65" s="75"/>
      <c r="B65" s="76"/>
    </row>
    <row r="66" spans="1:2" s="77" customFormat="1">
      <c r="A66" s="75"/>
      <c r="B66" s="76"/>
    </row>
    <row r="67" spans="1:2" s="77" customFormat="1">
      <c r="A67" s="75"/>
      <c r="B67" s="76"/>
    </row>
    <row r="68" spans="1:2" s="77" customFormat="1">
      <c r="A68" s="75"/>
      <c r="B68" s="76"/>
    </row>
    <row r="69" spans="1:2" s="77" customFormat="1">
      <c r="A69" s="75"/>
      <c r="B69" s="76"/>
    </row>
    <row r="70" spans="1:2" s="77" customFormat="1">
      <c r="A70" s="75"/>
      <c r="B70" s="76"/>
    </row>
    <row r="71" spans="1:2" s="77" customFormat="1">
      <c r="A71" s="75"/>
      <c r="B71" s="76"/>
    </row>
    <row r="72" spans="1:2" s="77" customFormat="1">
      <c r="A72" s="75"/>
      <c r="B72" s="76"/>
    </row>
    <row r="73" spans="1:2" s="77" customFormat="1">
      <c r="A73" s="75"/>
      <c r="B73" s="76"/>
    </row>
    <row r="74" spans="1:2" s="77" customFormat="1">
      <c r="A74" s="75"/>
      <c r="B74" s="76"/>
    </row>
    <row r="75" spans="1:2" s="77" customFormat="1">
      <c r="A75" s="75"/>
      <c r="B75" s="76"/>
    </row>
    <row r="76" spans="1:2" s="77" customFormat="1">
      <c r="A76" s="75"/>
      <c r="B76" s="76"/>
    </row>
    <row r="77" spans="1:2" s="77" customFormat="1">
      <c r="A77" s="75"/>
      <c r="B77" s="76"/>
    </row>
    <row r="78" spans="1:2" s="77" customFormat="1">
      <c r="A78" s="75"/>
      <c r="B78" s="76"/>
    </row>
    <row r="79" spans="1:2" s="77" customFormat="1">
      <c r="A79" s="75"/>
      <c r="B79" s="76"/>
    </row>
    <row r="80" spans="1:2" s="77" customFormat="1">
      <c r="A80" s="75"/>
      <c r="B80" s="76"/>
    </row>
    <row r="81" spans="1:2" s="77" customFormat="1">
      <c r="A81" s="75"/>
      <c r="B81" s="76"/>
    </row>
    <row r="82" spans="1:2" s="77" customFormat="1">
      <c r="A82" s="75"/>
      <c r="B82" s="76"/>
    </row>
    <row r="83" spans="1:2" s="77" customFormat="1">
      <c r="A83" s="75"/>
      <c r="B83" s="76"/>
    </row>
    <row r="84" spans="1:2" s="77" customFormat="1">
      <c r="A84" s="75"/>
      <c r="B84" s="76"/>
    </row>
    <row r="85" spans="1:2" s="77" customFormat="1">
      <c r="A85" s="75"/>
      <c r="B85" s="76"/>
    </row>
    <row r="86" spans="1:2" s="77" customFormat="1">
      <c r="A86" s="75"/>
      <c r="B86" s="76"/>
    </row>
    <row r="87" spans="1:2" s="77" customFormat="1">
      <c r="A87" s="75"/>
      <c r="B87" s="76"/>
    </row>
    <row r="88" spans="1:2" s="77" customFormat="1">
      <c r="A88" s="75"/>
      <c r="B88" s="76"/>
    </row>
    <row r="89" spans="1:2" s="77" customFormat="1">
      <c r="A89" s="75"/>
      <c r="B89" s="76"/>
    </row>
    <row r="90" spans="1:2" s="77" customFormat="1">
      <c r="A90" s="75"/>
      <c r="B90" s="76"/>
    </row>
    <row r="91" spans="1:2" s="77" customFormat="1">
      <c r="A91" s="75"/>
      <c r="B91" s="76"/>
    </row>
    <row r="92" spans="1:2" s="77" customFormat="1">
      <c r="A92" s="75"/>
      <c r="B92" s="76"/>
    </row>
    <row r="93" spans="1:2" s="77" customFormat="1">
      <c r="A93" s="75"/>
      <c r="B93" s="76"/>
    </row>
    <row r="94" spans="1:2" s="77" customFormat="1">
      <c r="A94" s="75"/>
      <c r="B94" s="76"/>
    </row>
    <row r="95" spans="1:2" s="77" customFormat="1">
      <c r="A95" s="75"/>
      <c r="B95" s="76"/>
    </row>
    <row r="96" spans="1:2" s="77" customFormat="1">
      <c r="A96" s="75"/>
      <c r="B96" s="76"/>
    </row>
    <row r="97" spans="1:2" s="77" customFormat="1">
      <c r="A97" s="75"/>
      <c r="B97" s="76"/>
    </row>
    <row r="98" spans="1:2" s="77" customFormat="1">
      <c r="A98" s="75"/>
      <c r="B98" s="76"/>
    </row>
    <row r="99" spans="1:2" s="77" customFormat="1">
      <c r="A99" s="75"/>
      <c r="B99" s="76"/>
    </row>
    <row r="100" spans="1:2" s="77" customFormat="1">
      <c r="A100" s="75"/>
      <c r="B100" s="76"/>
    </row>
    <row r="101" spans="1:2" s="77" customFormat="1">
      <c r="A101" s="75"/>
      <c r="B101" s="76"/>
    </row>
    <row r="102" spans="1:2" s="77" customFormat="1">
      <c r="A102" s="75"/>
      <c r="B102" s="76"/>
    </row>
    <row r="103" spans="1:2" s="77" customFormat="1">
      <c r="A103" s="75"/>
      <c r="B103" s="76"/>
    </row>
    <row r="104" spans="1:2" s="77" customFormat="1">
      <c r="A104" s="75"/>
      <c r="B104" s="76"/>
    </row>
    <row r="105" spans="1:2" s="77" customFormat="1">
      <c r="A105" s="75"/>
      <c r="B105" s="76"/>
    </row>
    <row r="106" spans="1:2" s="77" customFormat="1">
      <c r="A106" s="75"/>
      <c r="B106" s="76"/>
    </row>
    <row r="107" spans="1:2" s="77" customFormat="1">
      <c r="A107" s="75"/>
      <c r="B107" s="76"/>
    </row>
    <row r="108" spans="1:2" s="77" customFormat="1">
      <c r="A108" s="75"/>
      <c r="B108" s="76"/>
    </row>
    <row r="109" spans="1:2" s="77" customFormat="1">
      <c r="A109" s="75"/>
      <c r="B109" s="76"/>
    </row>
    <row r="110" spans="1:2" s="77" customFormat="1">
      <c r="A110" s="75"/>
      <c r="B110" s="76"/>
    </row>
    <row r="111" spans="1:2" s="77" customFormat="1">
      <c r="A111" s="75"/>
      <c r="B111" s="76"/>
    </row>
    <row r="112" spans="1:2" s="77" customFormat="1">
      <c r="A112" s="75"/>
      <c r="B112" s="76"/>
    </row>
    <row r="113" spans="1:2" s="77" customFormat="1">
      <c r="A113" s="75"/>
      <c r="B113" s="76"/>
    </row>
    <row r="114" spans="1:2" s="77" customFormat="1">
      <c r="A114" s="75"/>
      <c r="B114" s="76"/>
    </row>
    <row r="115" spans="1:2" s="77" customFormat="1">
      <c r="A115" s="75"/>
      <c r="B115" s="76"/>
    </row>
    <row r="116" spans="1:2" s="77" customFormat="1">
      <c r="A116" s="75"/>
      <c r="B116" s="76"/>
    </row>
    <row r="117" spans="1:2" s="77" customFormat="1">
      <c r="A117" s="75"/>
      <c r="B117" s="76"/>
    </row>
    <row r="118" spans="1:2" s="77" customFormat="1">
      <c r="A118" s="75"/>
      <c r="B118" s="76"/>
    </row>
    <row r="119" spans="1:2" s="77" customFormat="1">
      <c r="A119" s="75"/>
      <c r="B119" s="76"/>
    </row>
    <row r="120" spans="1:2" s="77" customFormat="1">
      <c r="A120" s="75"/>
      <c r="B120" s="76"/>
    </row>
    <row r="121" spans="1:2" s="77" customFormat="1">
      <c r="A121" s="75"/>
      <c r="B121" s="76"/>
    </row>
    <row r="122" spans="1:2" s="77" customFormat="1">
      <c r="A122" s="75"/>
      <c r="B122" s="76"/>
    </row>
    <row r="123" spans="1:2" s="77" customFormat="1">
      <c r="A123" s="75"/>
      <c r="B123" s="76"/>
    </row>
    <row r="124" spans="1:2" s="77" customFormat="1">
      <c r="A124" s="75"/>
      <c r="B124" s="76"/>
    </row>
    <row r="125" spans="1:2" s="77" customFormat="1">
      <c r="A125" s="75"/>
      <c r="B125" s="76"/>
    </row>
    <row r="126" spans="1:2" s="77" customFormat="1">
      <c r="A126" s="75"/>
      <c r="B126" s="76"/>
    </row>
    <row r="127" spans="1:2" s="77" customFormat="1">
      <c r="A127" s="75"/>
      <c r="B127" s="76"/>
    </row>
    <row r="128" spans="1:2" s="77" customFormat="1">
      <c r="A128" s="75"/>
      <c r="B128" s="76"/>
    </row>
    <row r="129" spans="1:2" s="77" customFormat="1">
      <c r="A129" s="75"/>
      <c r="B129" s="76"/>
    </row>
    <row r="130" spans="1:2" s="77" customFormat="1">
      <c r="A130" s="75"/>
      <c r="B130" s="76"/>
    </row>
    <row r="131" spans="1:2" s="77" customFormat="1">
      <c r="A131" s="75"/>
      <c r="B131" s="76"/>
    </row>
    <row r="132" spans="1:2" s="77" customFormat="1">
      <c r="A132" s="75"/>
      <c r="B132" s="76"/>
    </row>
    <row r="133" spans="1:2" s="77" customFormat="1">
      <c r="A133" s="75"/>
      <c r="B133" s="76"/>
    </row>
    <row r="134" spans="1:2" s="77" customFormat="1">
      <c r="A134" s="75"/>
      <c r="B134" s="76"/>
    </row>
    <row r="135" spans="1:2" s="77" customFormat="1">
      <c r="A135" s="75"/>
      <c r="B135" s="76"/>
    </row>
    <row r="136" spans="1:2" s="77" customFormat="1">
      <c r="A136" s="75"/>
      <c r="B136" s="76"/>
    </row>
    <row r="137" spans="1:2" s="77" customFormat="1">
      <c r="A137" s="75"/>
      <c r="B137" s="76"/>
    </row>
    <row r="138" spans="1:2" s="77" customFormat="1">
      <c r="A138" s="75"/>
      <c r="B138" s="76"/>
    </row>
    <row r="139" spans="1:2" s="77" customFormat="1">
      <c r="A139" s="75"/>
      <c r="B139" s="76"/>
    </row>
    <row r="140" spans="1:2" s="77" customFormat="1">
      <c r="A140" s="75"/>
      <c r="B140" s="76"/>
    </row>
    <row r="141" spans="1:2" s="77" customFormat="1">
      <c r="A141" s="75"/>
      <c r="B141" s="76"/>
    </row>
    <row r="142" spans="1:2" s="77" customFormat="1">
      <c r="A142" s="75"/>
      <c r="B142" s="76"/>
    </row>
    <row r="143" spans="1:2" s="77" customFormat="1">
      <c r="A143" s="75"/>
      <c r="B143" s="76"/>
    </row>
    <row r="144" spans="1:2" s="77" customFormat="1">
      <c r="A144" s="75"/>
      <c r="B144" s="76"/>
    </row>
    <row r="145" spans="1:2" s="77" customFormat="1">
      <c r="A145" s="75"/>
      <c r="B145" s="76"/>
    </row>
    <row r="146" spans="1:2" s="77" customFormat="1">
      <c r="A146" s="75"/>
      <c r="B146" s="76"/>
    </row>
    <row r="147" spans="1:2" s="77" customFormat="1">
      <c r="A147" s="75"/>
      <c r="B147" s="76"/>
    </row>
    <row r="148" spans="1:2" s="77" customFormat="1">
      <c r="A148" s="75"/>
      <c r="B148" s="76"/>
    </row>
    <row r="149" spans="1:2" s="77" customFormat="1">
      <c r="A149" s="75"/>
      <c r="B149" s="76"/>
    </row>
    <row r="150" spans="1:2" s="77" customFormat="1">
      <c r="A150" s="75"/>
      <c r="B150" s="76"/>
    </row>
    <row r="151" spans="1:2" s="77" customFormat="1">
      <c r="A151" s="75"/>
      <c r="B151" s="76"/>
    </row>
    <row r="152" spans="1:2" s="77" customFormat="1">
      <c r="A152" s="75"/>
      <c r="B152" s="76"/>
    </row>
    <row r="153" spans="1:2" s="77" customFormat="1">
      <c r="A153" s="75"/>
      <c r="B153" s="76"/>
    </row>
    <row r="154" spans="1:2" s="77" customFormat="1">
      <c r="A154" s="75"/>
      <c r="B154" s="76"/>
    </row>
    <row r="155" spans="1:2" s="77" customFormat="1">
      <c r="A155" s="75"/>
      <c r="B155" s="76"/>
    </row>
    <row r="156" spans="1:2" s="77" customFormat="1">
      <c r="A156" s="75"/>
      <c r="B156" s="76"/>
    </row>
    <row r="157" spans="1:2" s="77" customFormat="1">
      <c r="A157" s="75"/>
      <c r="B157" s="76"/>
    </row>
    <row r="158" spans="1:2" s="77" customFormat="1">
      <c r="A158" s="75"/>
      <c r="B158" s="76"/>
    </row>
    <row r="159" spans="1:2" s="77" customFormat="1">
      <c r="A159" s="75"/>
      <c r="B159" s="76"/>
    </row>
    <row r="160" spans="1:2" s="77" customFormat="1">
      <c r="A160" s="75"/>
      <c r="B160" s="76"/>
    </row>
    <row r="161" spans="1:2" s="77" customFormat="1">
      <c r="A161" s="75"/>
      <c r="B161" s="76"/>
    </row>
    <row r="162" spans="1:2" s="77" customFormat="1">
      <c r="A162" s="75"/>
      <c r="B162" s="76"/>
    </row>
    <row r="163" spans="1:2" s="77" customFormat="1">
      <c r="A163" s="75"/>
      <c r="B163" s="76"/>
    </row>
    <row r="164" spans="1:2" s="77" customFormat="1">
      <c r="A164" s="75"/>
      <c r="B164" s="76"/>
    </row>
    <row r="165" spans="1:2" s="77" customFormat="1">
      <c r="A165" s="75"/>
      <c r="B165" s="76"/>
    </row>
    <row r="166" spans="1:2" s="77" customFormat="1">
      <c r="A166" s="75"/>
      <c r="B166" s="76"/>
    </row>
    <row r="167" spans="1:2" s="77" customFormat="1">
      <c r="A167" s="75"/>
      <c r="B167" s="76"/>
    </row>
    <row r="168" spans="1:2" s="77" customFormat="1">
      <c r="A168" s="75"/>
      <c r="B168" s="76"/>
    </row>
    <row r="169" spans="1:2" s="77" customFormat="1">
      <c r="A169" s="75"/>
      <c r="B169" s="76"/>
    </row>
    <row r="170" spans="1:2" s="77" customFormat="1">
      <c r="A170" s="75"/>
      <c r="B170" s="76"/>
    </row>
    <row r="171" spans="1:2" s="77" customFormat="1">
      <c r="A171" s="75"/>
      <c r="B171" s="76"/>
    </row>
    <row r="172" spans="1:2" s="77" customFormat="1">
      <c r="A172" s="75"/>
      <c r="B172" s="76"/>
    </row>
    <row r="173" spans="1:2" s="77" customFormat="1">
      <c r="A173" s="75"/>
      <c r="B173" s="76"/>
    </row>
    <row r="174" spans="1:2" s="77" customFormat="1">
      <c r="A174" s="75"/>
      <c r="B174" s="76"/>
    </row>
    <row r="175" spans="1:2" s="77" customFormat="1">
      <c r="A175" s="75"/>
      <c r="B175" s="76"/>
    </row>
    <row r="176" spans="1:2" s="77" customFormat="1">
      <c r="A176" s="75"/>
      <c r="B176" s="76"/>
    </row>
    <row r="177" spans="1:2" s="77" customFormat="1">
      <c r="A177" s="75"/>
      <c r="B177" s="76"/>
    </row>
    <row r="178" spans="1:2" s="77" customFormat="1">
      <c r="A178" s="75"/>
      <c r="B178" s="76"/>
    </row>
    <row r="179" spans="1:2" s="77" customFormat="1">
      <c r="A179" s="75"/>
      <c r="B179" s="76"/>
    </row>
    <row r="180" spans="1:2" s="77" customFormat="1">
      <c r="A180" s="75"/>
      <c r="B180" s="76"/>
    </row>
    <row r="181" spans="1:2" s="77" customFormat="1">
      <c r="A181" s="75"/>
      <c r="B181" s="76"/>
    </row>
    <row r="182" spans="1:2" s="77" customFormat="1">
      <c r="A182" s="75"/>
      <c r="B182" s="76"/>
    </row>
    <row r="183" spans="1:2" s="77" customFormat="1">
      <c r="A183" s="75"/>
      <c r="B183" s="76"/>
    </row>
    <row r="184" spans="1:2" s="77" customFormat="1">
      <c r="A184" s="75"/>
      <c r="B184" s="76"/>
    </row>
    <row r="185" spans="1:2" s="77" customFormat="1">
      <c r="A185" s="75"/>
      <c r="B185" s="76"/>
    </row>
    <row r="186" spans="1:2" s="77" customFormat="1">
      <c r="A186" s="75"/>
      <c r="B186" s="76"/>
    </row>
    <row r="187" spans="1:2" s="77" customFormat="1">
      <c r="A187" s="75"/>
      <c r="B187" s="76"/>
    </row>
    <row r="188" spans="1:2" s="77" customFormat="1">
      <c r="A188" s="75"/>
      <c r="B188" s="76"/>
    </row>
    <row r="189" spans="1:2" s="77" customFormat="1">
      <c r="A189" s="75"/>
      <c r="B189" s="76"/>
    </row>
    <row r="190" spans="1:2" s="77" customFormat="1">
      <c r="A190" s="75"/>
      <c r="B190" s="76"/>
    </row>
    <row r="191" spans="1:2" s="77" customFormat="1">
      <c r="A191" s="75"/>
      <c r="B191" s="76"/>
    </row>
    <row r="192" spans="1:2" s="77" customFormat="1">
      <c r="A192" s="75"/>
      <c r="B192" s="76"/>
    </row>
    <row r="193" spans="1:2" s="77" customFormat="1">
      <c r="A193" s="75"/>
      <c r="B193" s="76"/>
    </row>
    <row r="194" spans="1:2" s="77" customFormat="1">
      <c r="A194" s="75"/>
      <c r="B194" s="76"/>
    </row>
    <row r="195" spans="1:2" s="77" customFormat="1">
      <c r="A195" s="75"/>
      <c r="B195" s="76"/>
    </row>
    <row r="196" spans="1:2" s="77" customFormat="1">
      <c r="A196" s="75"/>
      <c r="B196" s="76"/>
    </row>
    <row r="197" spans="1:2" s="77" customFormat="1">
      <c r="A197" s="75"/>
      <c r="B197" s="76"/>
    </row>
    <row r="198" spans="1:2" s="77" customFormat="1">
      <c r="A198" s="75"/>
      <c r="B198" s="76"/>
    </row>
    <row r="199" spans="1:2" s="77" customFormat="1">
      <c r="A199" s="75"/>
      <c r="B199" s="76"/>
    </row>
    <row r="200" spans="1:2" s="77" customFormat="1">
      <c r="A200" s="75"/>
      <c r="B200" s="76"/>
    </row>
    <row r="201" spans="1:2" s="77" customFormat="1">
      <c r="A201" s="75"/>
      <c r="B201" s="76"/>
    </row>
    <row r="202" spans="1:2" s="77" customFormat="1">
      <c r="A202" s="75"/>
      <c r="B202" s="76"/>
    </row>
    <row r="203" spans="1:2" s="77" customFormat="1">
      <c r="A203" s="75"/>
      <c r="B203" s="76"/>
    </row>
    <row r="204" spans="1:2" s="77" customFormat="1">
      <c r="A204" s="75"/>
      <c r="B204" s="76"/>
    </row>
    <row r="205" spans="1:2" s="77" customFormat="1">
      <c r="A205" s="75"/>
      <c r="B205" s="76"/>
    </row>
    <row r="206" spans="1:2" s="77" customFormat="1">
      <c r="A206" s="75"/>
      <c r="B206" s="76"/>
    </row>
    <row r="207" spans="1:2" s="77" customFormat="1">
      <c r="A207" s="75"/>
      <c r="B207" s="76"/>
    </row>
    <row r="208" spans="1:2" s="77" customFormat="1">
      <c r="A208" s="75"/>
      <c r="B208" s="76"/>
    </row>
    <row r="209" spans="1:2" s="77" customFormat="1">
      <c r="A209" s="75"/>
      <c r="B209" s="76"/>
    </row>
    <row r="210" spans="1:2" s="77" customFormat="1">
      <c r="A210" s="75"/>
      <c r="B210" s="76"/>
    </row>
    <row r="211" spans="1:2" s="77" customFormat="1">
      <c r="A211" s="75"/>
      <c r="B211" s="76"/>
    </row>
    <row r="212" spans="1:2" s="77" customFormat="1">
      <c r="A212" s="75"/>
      <c r="B212" s="76"/>
    </row>
    <row r="213" spans="1:2" s="77" customFormat="1">
      <c r="A213" s="75"/>
      <c r="B213" s="76"/>
    </row>
    <row r="214" spans="1:2" s="77" customFormat="1">
      <c r="A214" s="75"/>
      <c r="B214" s="76"/>
    </row>
    <row r="215" spans="1:2" s="77" customFormat="1">
      <c r="A215" s="75"/>
      <c r="B215" s="76"/>
    </row>
    <row r="216" spans="1:2" s="77" customFormat="1">
      <c r="A216" s="75"/>
      <c r="B216" s="76"/>
    </row>
    <row r="217" spans="1:2" s="77" customFormat="1">
      <c r="A217" s="75"/>
      <c r="B217" s="76"/>
    </row>
    <row r="218" spans="1:2" s="77" customFormat="1">
      <c r="A218" s="75"/>
      <c r="B218" s="76"/>
    </row>
    <row r="219" spans="1:2" s="77" customFormat="1">
      <c r="A219" s="75"/>
      <c r="B219" s="76"/>
    </row>
    <row r="220" spans="1:2" s="77" customFormat="1">
      <c r="A220" s="75"/>
      <c r="B220" s="76"/>
    </row>
    <row r="221" spans="1:2" s="77" customFormat="1">
      <c r="A221" s="75"/>
      <c r="B221" s="76"/>
    </row>
    <row r="222" spans="1:2" s="77" customFormat="1">
      <c r="A222" s="75"/>
      <c r="B222" s="76"/>
    </row>
    <row r="223" spans="1:2" s="77" customFormat="1">
      <c r="A223" s="75"/>
      <c r="B223" s="76"/>
    </row>
    <row r="224" spans="1:2" s="77" customFormat="1">
      <c r="A224" s="75"/>
      <c r="B224" s="76"/>
    </row>
    <row r="225" spans="1:2" s="77" customFormat="1">
      <c r="A225" s="75"/>
      <c r="B225" s="76"/>
    </row>
    <row r="226" spans="1:2" s="77" customFormat="1">
      <c r="A226" s="75"/>
      <c r="B226" s="76"/>
    </row>
    <row r="227" spans="1:2" s="77" customFormat="1">
      <c r="A227" s="75"/>
      <c r="B227" s="76"/>
    </row>
    <row r="228" spans="1:2" s="77" customFormat="1">
      <c r="A228" s="75"/>
      <c r="B228" s="76"/>
    </row>
    <row r="229" spans="1:2" s="77" customFormat="1">
      <c r="A229" s="75"/>
      <c r="B229" s="76"/>
    </row>
    <row r="230" spans="1:2" s="77" customFormat="1">
      <c r="A230" s="75"/>
      <c r="B230" s="76"/>
    </row>
    <row r="231" spans="1:2" s="77" customFormat="1">
      <c r="A231" s="75"/>
      <c r="B231" s="76"/>
    </row>
    <row r="232" spans="1:2" s="77" customFormat="1">
      <c r="A232" s="75"/>
      <c r="B232" s="76"/>
    </row>
    <row r="233" spans="1:2" s="77" customFormat="1">
      <c r="A233" s="75"/>
      <c r="B233" s="76"/>
    </row>
    <row r="234" spans="1:2" s="77" customFormat="1">
      <c r="A234" s="75"/>
      <c r="B234" s="76"/>
    </row>
    <row r="235" spans="1:2" s="77" customFormat="1">
      <c r="A235" s="75"/>
      <c r="B235" s="76"/>
    </row>
    <row r="236" spans="1:2" s="77" customFormat="1">
      <c r="A236" s="75"/>
      <c r="B236" s="76"/>
    </row>
    <row r="237" spans="1:2" s="77" customFormat="1">
      <c r="A237" s="75"/>
      <c r="B237" s="76"/>
    </row>
    <row r="238" spans="1:2" s="77" customFormat="1">
      <c r="A238" s="75"/>
      <c r="B238" s="76"/>
    </row>
    <row r="239" spans="1:2" s="77" customFormat="1">
      <c r="A239" s="75"/>
      <c r="B239" s="76"/>
    </row>
    <row r="240" spans="1:2" s="77" customFormat="1">
      <c r="A240" s="75"/>
      <c r="B240" s="76"/>
    </row>
    <row r="241" spans="1:2" s="77" customFormat="1">
      <c r="A241" s="75"/>
      <c r="B241" s="76"/>
    </row>
    <row r="242" spans="1:2" s="77" customFormat="1">
      <c r="A242" s="75"/>
      <c r="B242" s="76"/>
    </row>
    <row r="243" spans="1:2" s="77" customFormat="1">
      <c r="A243" s="75"/>
      <c r="B243" s="76"/>
    </row>
    <row r="244" spans="1:2" s="77" customFormat="1">
      <c r="A244" s="75"/>
      <c r="B244" s="76"/>
    </row>
    <row r="245" spans="1:2" s="77" customFormat="1">
      <c r="A245" s="75"/>
      <c r="B245" s="76"/>
    </row>
    <row r="246" spans="1:2" s="77" customFormat="1">
      <c r="A246" s="75"/>
      <c r="B246" s="76"/>
    </row>
    <row r="247" spans="1:2" s="77" customFormat="1">
      <c r="A247" s="75"/>
      <c r="B247" s="76"/>
    </row>
    <row r="248" spans="1:2" s="77" customFormat="1">
      <c r="A248" s="75"/>
      <c r="B248" s="76"/>
    </row>
    <row r="249" spans="1:2" s="77" customFormat="1">
      <c r="A249" s="75"/>
      <c r="B249" s="76"/>
    </row>
    <row r="250" spans="1:2" s="77" customFormat="1">
      <c r="A250" s="75"/>
      <c r="B250" s="76"/>
    </row>
    <row r="251" spans="1:2" s="77" customFormat="1">
      <c r="A251" s="75"/>
      <c r="B251" s="76"/>
    </row>
    <row r="252" spans="1:2" s="77" customFormat="1">
      <c r="A252" s="75"/>
      <c r="B252" s="76"/>
    </row>
    <row r="253" spans="1:2" s="77" customFormat="1">
      <c r="A253" s="75"/>
      <c r="B253" s="76"/>
    </row>
    <row r="254" spans="1:2" s="77" customFormat="1">
      <c r="A254" s="75"/>
      <c r="B254" s="76"/>
    </row>
    <row r="255" spans="1:2" s="77" customFormat="1">
      <c r="A255" s="75"/>
      <c r="B255" s="76"/>
    </row>
    <row r="256" spans="1:2" s="77" customFormat="1">
      <c r="A256" s="75"/>
      <c r="B256" s="76"/>
    </row>
    <row r="257" spans="1:2" s="77" customFormat="1">
      <c r="A257" s="75"/>
      <c r="B257" s="76"/>
    </row>
    <row r="258" spans="1:2" s="77" customFormat="1">
      <c r="A258" s="75"/>
      <c r="B258" s="76"/>
    </row>
    <row r="259" spans="1:2" s="77" customFormat="1">
      <c r="A259" s="75"/>
      <c r="B259" s="76"/>
    </row>
    <row r="260" spans="1:2" s="77" customFormat="1">
      <c r="A260" s="75"/>
      <c r="B260" s="76"/>
    </row>
    <row r="261" spans="1:2" s="77" customFormat="1">
      <c r="A261" s="75"/>
      <c r="B261" s="76"/>
    </row>
    <row r="262" spans="1:2" s="77" customFormat="1">
      <c r="A262" s="75"/>
      <c r="B262" s="76"/>
    </row>
    <row r="263" spans="1:2" s="77" customFormat="1">
      <c r="A263" s="75"/>
      <c r="B263" s="76"/>
    </row>
    <row r="264" spans="1:2" s="77" customFormat="1">
      <c r="A264" s="75"/>
      <c r="B264" s="76"/>
    </row>
    <row r="265" spans="1:2" s="77" customFormat="1">
      <c r="A265" s="75"/>
      <c r="B265" s="76"/>
    </row>
    <row r="266" spans="1:2" s="77" customFormat="1">
      <c r="A266" s="75"/>
      <c r="B266" s="76"/>
    </row>
    <row r="267" spans="1:2" s="77" customFormat="1">
      <c r="A267" s="75"/>
      <c r="B267" s="76"/>
    </row>
    <row r="268" spans="1:2" s="77" customFormat="1">
      <c r="A268" s="75"/>
      <c r="B268" s="76"/>
    </row>
    <row r="269" spans="1:2" s="77" customFormat="1">
      <c r="A269" s="75"/>
      <c r="B269" s="76"/>
    </row>
    <row r="270" spans="1:2" s="77" customFormat="1">
      <c r="A270" s="75"/>
      <c r="B270" s="76"/>
    </row>
    <row r="271" spans="1:2" s="77" customFormat="1">
      <c r="A271" s="75"/>
      <c r="B271" s="76"/>
    </row>
    <row r="272" spans="1:2" s="77" customFormat="1">
      <c r="A272" s="75"/>
      <c r="B272" s="76"/>
    </row>
    <row r="273" spans="1:2" s="77" customFormat="1">
      <c r="A273" s="75"/>
      <c r="B273" s="76"/>
    </row>
    <row r="274" spans="1:2" s="77" customFormat="1">
      <c r="A274" s="75"/>
      <c r="B274" s="76"/>
    </row>
    <row r="275" spans="1:2" s="77" customFormat="1">
      <c r="A275" s="75"/>
      <c r="B275" s="76"/>
    </row>
    <row r="276" spans="1:2" s="77" customFormat="1">
      <c r="A276" s="75"/>
      <c r="B276" s="76"/>
    </row>
    <row r="277" spans="1:2" s="77" customFormat="1">
      <c r="A277" s="75"/>
      <c r="B277" s="76"/>
    </row>
    <row r="278" spans="1:2" s="77" customFormat="1">
      <c r="A278" s="75"/>
      <c r="B278" s="76"/>
    </row>
    <row r="279" spans="1:2" s="77" customFormat="1">
      <c r="A279" s="75"/>
      <c r="B279" s="76"/>
    </row>
    <row r="280" spans="1:2" s="77" customFormat="1">
      <c r="A280" s="75"/>
      <c r="B280" s="76"/>
    </row>
    <row r="281" spans="1:2" s="77" customFormat="1">
      <c r="A281" s="75"/>
      <c r="B281" s="76"/>
    </row>
    <row r="282" spans="1:2" s="77" customFormat="1">
      <c r="A282" s="75"/>
      <c r="B282" s="76"/>
    </row>
    <row r="283" spans="1:2" s="77" customFormat="1">
      <c r="A283" s="75"/>
      <c r="B283" s="76"/>
    </row>
    <row r="284" spans="1:2" s="77" customFormat="1">
      <c r="A284" s="75"/>
      <c r="B284" s="76"/>
    </row>
    <row r="285" spans="1:2" s="77" customFormat="1">
      <c r="A285" s="75"/>
      <c r="B285" s="76"/>
    </row>
    <row r="286" spans="1:2" s="77" customFormat="1">
      <c r="A286" s="75"/>
      <c r="B286" s="76"/>
    </row>
    <row r="287" spans="1:2" s="77" customFormat="1">
      <c r="A287" s="75"/>
      <c r="B287" s="76"/>
    </row>
    <row r="288" spans="1:2" s="77" customFormat="1">
      <c r="A288" s="75"/>
      <c r="B288" s="76"/>
    </row>
    <row r="289" spans="1:2" s="77" customFormat="1">
      <c r="A289" s="75"/>
      <c r="B289" s="76"/>
    </row>
    <row r="290" spans="1:2" s="77" customFormat="1">
      <c r="A290" s="75"/>
      <c r="B290" s="76"/>
    </row>
    <row r="291" spans="1:2" s="77" customFormat="1">
      <c r="A291" s="75"/>
      <c r="B291" s="76"/>
    </row>
    <row r="292" spans="1:2" s="77" customFormat="1">
      <c r="A292" s="75"/>
      <c r="B292" s="76"/>
    </row>
    <row r="293" spans="1:2" s="77" customFormat="1">
      <c r="A293" s="75"/>
      <c r="B293" s="76"/>
    </row>
    <row r="294" spans="1:2" s="77" customFormat="1">
      <c r="A294" s="75"/>
      <c r="B294" s="76"/>
    </row>
    <row r="295" spans="1:2" s="77" customFormat="1">
      <c r="A295" s="75"/>
      <c r="B295" s="76"/>
    </row>
    <row r="296" spans="1:2" s="77" customFormat="1">
      <c r="A296" s="75"/>
      <c r="B296" s="76"/>
    </row>
    <row r="297" spans="1:2" s="77" customFormat="1">
      <c r="A297" s="75"/>
      <c r="B297" s="76"/>
    </row>
    <row r="298" spans="1:2" s="77" customFormat="1">
      <c r="A298" s="75"/>
      <c r="B298" s="76"/>
    </row>
    <row r="299" spans="1:2" s="77" customFormat="1">
      <c r="A299" s="75"/>
      <c r="B299" s="76"/>
    </row>
    <row r="300" spans="1:2" s="77" customFormat="1">
      <c r="A300" s="75"/>
      <c r="B300" s="76"/>
    </row>
    <row r="301" spans="1:2" s="77" customFormat="1">
      <c r="A301" s="75"/>
      <c r="B301" s="76"/>
    </row>
    <row r="302" spans="1:2" s="77" customFormat="1">
      <c r="A302" s="75"/>
      <c r="B302" s="76"/>
    </row>
    <row r="303" spans="1:2" s="77" customFormat="1">
      <c r="A303" s="75"/>
      <c r="B303" s="76"/>
    </row>
    <row r="304" spans="1:2" s="77" customFormat="1">
      <c r="A304" s="75"/>
      <c r="B304" s="76"/>
    </row>
    <row r="305" spans="1:2" s="77" customFormat="1">
      <c r="A305" s="75"/>
      <c r="B305" s="76"/>
    </row>
    <row r="306" spans="1:2" s="77" customFormat="1">
      <c r="A306" s="75"/>
      <c r="B306" s="76"/>
    </row>
    <row r="307" spans="1:2" s="77" customFormat="1">
      <c r="A307" s="75"/>
      <c r="B307" s="76"/>
    </row>
    <row r="308" spans="1:2" s="77" customFormat="1">
      <c r="A308" s="75"/>
      <c r="B308" s="76"/>
    </row>
    <row r="309" spans="1:2" s="77" customFormat="1">
      <c r="A309" s="75"/>
      <c r="B309" s="76"/>
    </row>
    <row r="310" spans="1:2" s="77" customFormat="1">
      <c r="A310" s="75"/>
      <c r="B310" s="76"/>
    </row>
    <row r="311" spans="1:2" s="77" customFormat="1">
      <c r="A311" s="75"/>
      <c r="B311" s="76"/>
    </row>
    <row r="312" spans="1:2" s="77" customFormat="1">
      <c r="A312" s="75"/>
      <c r="B312" s="76"/>
    </row>
    <row r="313" spans="1:2" s="77" customFormat="1">
      <c r="A313" s="75"/>
      <c r="B313" s="76"/>
    </row>
    <row r="314" spans="1:2" s="77" customFormat="1">
      <c r="A314" s="75"/>
      <c r="B314" s="76"/>
    </row>
    <row r="315" spans="1:2" s="77" customFormat="1">
      <c r="A315" s="75"/>
      <c r="B315" s="76"/>
    </row>
    <row r="316" spans="1:2" s="77" customFormat="1">
      <c r="A316" s="75"/>
      <c r="B316" s="76"/>
    </row>
    <row r="317" spans="1:2" s="77" customFormat="1">
      <c r="A317" s="75"/>
      <c r="B317" s="76"/>
    </row>
    <row r="318" spans="1:2" s="77" customFormat="1">
      <c r="A318" s="75"/>
      <c r="B318" s="76"/>
    </row>
    <row r="319" spans="1:2" s="77" customFormat="1">
      <c r="A319" s="75"/>
      <c r="B319" s="76"/>
    </row>
    <row r="320" spans="1:2" s="77" customFormat="1">
      <c r="A320" s="56"/>
      <c r="B320" s="76"/>
    </row>
  </sheetData>
  <phoneticPr fontId="3" type="noConversion"/>
  <hyperlinks>
    <hyperlink ref="AE4" r:id="rId1" display="http://variant52.ru/kalendar/proizvodstvennyj-kalendar-2016.htm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127"/>
  <sheetViews>
    <sheetView showGridLines="0" topLeftCell="A118" zoomScale="91" zoomScaleNormal="91" zoomScaleSheetLayoutView="100" workbookViewId="0">
      <selection activeCell="B2" sqref="B2:R2"/>
    </sheetView>
  </sheetViews>
  <sheetFormatPr defaultColWidth="9.109375" defaultRowHeight="10.199999999999999"/>
  <cols>
    <col min="1" max="1" width="3.109375" style="1" customWidth="1"/>
    <col min="2" max="2" width="13.44140625" style="1" customWidth="1"/>
    <col min="3" max="18" width="3.44140625" style="1" customWidth="1"/>
    <col min="19" max="19" width="3.33203125" style="1" customWidth="1"/>
    <col min="20" max="20" width="10.33203125" style="1" customWidth="1"/>
    <col min="21" max="23" width="4.88671875" style="1" customWidth="1"/>
    <col min="24" max="24" width="6.33203125" style="1" customWidth="1"/>
    <col min="25" max="40" width="3.33203125" style="1" customWidth="1"/>
    <col min="41" max="16384" width="9.109375" style="1"/>
  </cols>
  <sheetData>
    <row r="1" spans="1:24" ht="17.399999999999999">
      <c r="A1" s="247"/>
      <c r="B1" s="248" t="s">
        <v>21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9"/>
      <c r="T1" s="79"/>
      <c r="U1" s="79"/>
      <c r="V1" s="79"/>
      <c r="W1" s="79"/>
      <c r="X1" s="79"/>
    </row>
    <row r="2" spans="1:24" ht="16.5" customHeight="1">
      <c r="A2" s="247"/>
      <c r="B2" s="250" t="s">
        <v>74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49"/>
      <c r="T2" s="79"/>
      <c r="U2" s="79"/>
      <c r="V2" s="79"/>
      <c r="W2" s="79"/>
      <c r="X2" s="79"/>
    </row>
    <row r="3" spans="1:24" ht="14.25" customHeight="1">
      <c r="A3" s="247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49"/>
      <c r="T3" s="79"/>
      <c r="U3" s="79"/>
      <c r="V3" s="79"/>
      <c r="W3" s="79"/>
      <c r="X3" s="79"/>
    </row>
    <row r="4" spans="1:24" ht="14.25" customHeight="1" thickBot="1">
      <c r="A4" s="247"/>
      <c r="B4" s="220" t="s">
        <v>22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49"/>
      <c r="T4" s="79"/>
      <c r="U4" s="79"/>
      <c r="V4" s="79"/>
      <c r="W4" s="79"/>
      <c r="X4" s="79"/>
    </row>
    <row r="5" spans="1:24" ht="14.25" customHeight="1" thickBot="1">
      <c r="A5" s="247"/>
      <c r="B5" s="233" t="s">
        <v>23</v>
      </c>
      <c r="C5" s="234"/>
      <c r="D5" s="223" t="s">
        <v>0</v>
      </c>
      <c r="E5" s="221"/>
      <c r="F5" s="221"/>
      <c r="G5" s="221"/>
      <c r="H5" s="222"/>
      <c r="I5" s="252" t="s">
        <v>1</v>
      </c>
      <c r="J5" s="252"/>
      <c r="K5" s="252"/>
      <c r="L5" s="252"/>
      <c r="M5" s="253"/>
      <c r="N5" s="254" t="s">
        <v>2</v>
      </c>
      <c r="O5" s="252"/>
      <c r="P5" s="252"/>
      <c r="Q5" s="252"/>
      <c r="R5" s="253"/>
      <c r="S5" s="249"/>
      <c r="T5" s="79"/>
      <c r="U5" s="79"/>
      <c r="V5" s="79"/>
      <c r="W5" s="79"/>
      <c r="X5" s="79"/>
    </row>
    <row r="6" spans="1:24" ht="14.25" customHeight="1">
      <c r="A6" s="247"/>
      <c r="B6" s="80" t="s">
        <v>12</v>
      </c>
      <c r="C6" s="81"/>
      <c r="D6" s="82"/>
      <c r="E6" s="83">
        <v>4</v>
      </c>
      <c r="F6" s="84">
        <f t="shared" ref="F6:H11" si="0">E6+7</f>
        <v>11</v>
      </c>
      <c r="G6" s="84">
        <f t="shared" si="0"/>
        <v>18</v>
      </c>
      <c r="H6" s="85">
        <f t="shared" si="0"/>
        <v>25</v>
      </c>
      <c r="I6" s="86">
        <v>1</v>
      </c>
      <c r="J6" s="84">
        <f t="shared" ref="J6:L12" si="1">I6+7</f>
        <v>8</v>
      </c>
      <c r="K6" s="84">
        <f t="shared" si="1"/>
        <v>15</v>
      </c>
      <c r="L6" s="87">
        <f t="shared" si="1"/>
        <v>22</v>
      </c>
      <c r="M6" s="85">
        <v>29</v>
      </c>
      <c r="N6" s="86"/>
      <c r="O6" s="87">
        <v>7</v>
      </c>
      <c r="P6" s="84">
        <v>14</v>
      </c>
      <c r="Q6" s="84">
        <f>P6+7</f>
        <v>21</v>
      </c>
      <c r="R6" s="85">
        <f>Q6+7</f>
        <v>28</v>
      </c>
      <c r="S6" s="249"/>
      <c r="T6" s="79"/>
      <c r="U6" s="79"/>
      <c r="V6" s="79"/>
      <c r="W6" s="79"/>
      <c r="X6" s="79"/>
    </row>
    <row r="7" spans="1:24" ht="14.25" customHeight="1">
      <c r="A7" s="247"/>
      <c r="B7" s="88" t="s">
        <v>13</v>
      </c>
      <c r="C7" s="89"/>
      <c r="D7" s="90"/>
      <c r="E7" s="3">
        <v>5</v>
      </c>
      <c r="F7" s="2">
        <f t="shared" si="0"/>
        <v>12</v>
      </c>
      <c r="G7" s="2">
        <f t="shared" si="0"/>
        <v>19</v>
      </c>
      <c r="H7" s="91">
        <f t="shared" si="0"/>
        <v>26</v>
      </c>
      <c r="I7" s="92">
        <v>2</v>
      </c>
      <c r="J7" s="2">
        <f t="shared" si="1"/>
        <v>9</v>
      </c>
      <c r="K7" s="2">
        <f t="shared" si="1"/>
        <v>16</v>
      </c>
      <c r="L7" s="3">
        <f t="shared" si="1"/>
        <v>23</v>
      </c>
      <c r="M7" s="93"/>
      <c r="N7" s="92">
        <v>1</v>
      </c>
      <c r="O7" s="3">
        <f t="shared" ref="O7:R12" si="2">N7+7</f>
        <v>8</v>
      </c>
      <c r="P7" s="2">
        <f t="shared" si="2"/>
        <v>15</v>
      </c>
      <c r="Q7" s="2">
        <f t="shared" si="2"/>
        <v>22</v>
      </c>
      <c r="R7" s="91">
        <f t="shared" si="2"/>
        <v>29</v>
      </c>
      <c r="S7" s="249"/>
      <c r="T7" s="79"/>
      <c r="U7" s="79"/>
      <c r="V7" s="79"/>
      <c r="W7" s="79"/>
      <c r="X7" s="79"/>
    </row>
    <row r="8" spans="1:24" ht="14.25" customHeight="1">
      <c r="A8" s="247"/>
      <c r="B8" s="88" t="s">
        <v>14</v>
      </c>
      <c r="C8" s="89"/>
      <c r="D8" s="90"/>
      <c r="E8" s="3">
        <v>6</v>
      </c>
      <c r="F8" s="2">
        <f t="shared" si="0"/>
        <v>13</v>
      </c>
      <c r="G8" s="2">
        <f t="shared" si="0"/>
        <v>20</v>
      </c>
      <c r="H8" s="91">
        <f t="shared" si="0"/>
        <v>27</v>
      </c>
      <c r="I8" s="92">
        <v>3</v>
      </c>
      <c r="J8" s="2">
        <f t="shared" si="1"/>
        <v>10</v>
      </c>
      <c r="K8" s="2">
        <f t="shared" si="1"/>
        <v>17</v>
      </c>
      <c r="L8" s="2">
        <f t="shared" si="1"/>
        <v>24</v>
      </c>
      <c r="M8" s="93"/>
      <c r="N8" s="92">
        <v>2</v>
      </c>
      <c r="O8" s="2">
        <f t="shared" si="2"/>
        <v>9</v>
      </c>
      <c r="P8" s="2">
        <f t="shared" si="2"/>
        <v>16</v>
      </c>
      <c r="Q8" s="2">
        <f t="shared" si="2"/>
        <v>23</v>
      </c>
      <c r="R8" s="91">
        <f t="shared" si="2"/>
        <v>30</v>
      </c>
      <c r="S8" s="249"/>
      <c r="T8" s="79"/>
      <c r="U8" s="79"/>
      <c r="V8" s="79"/>
      <c r="W8" s="79"/>
      <c r="X8" s="79"/>
    </row>
    <row r="9" spans="1:24" ht="14.25" customHeight="1">
      <c r="A9" s="247"/>
      <c r="B9" s="88" t="s">
        <v>15</v>
      </c>
      <c r="C9" s="89"/>
      <c r="D9" s="90"/>
      <c r="E9" s="3">
        <v>7</v>
      </c>
      <c r="F9" s="2">
        <f t="shared" si="0"/>
        <v>14</v>
      </c>
      <c r="G9" s="2">
        <f t="shared" si="0"/>
        <v>21</v>
      </c>
      <c r="H9" s="91">
        <f t="shared" si="0"/>
        <v>28</v>
      </c>
      <c r="I9" s="92">
        <v>4</v>
      </c>
      <c r="J9" s="2">
        <f t="shared" si="1"/>
        <v>11</v>
      </c>
      <c r="K9" s="2">
        <f t="shared" si="1"/>
        <v>18</v>
      </c>
      <c r="L9" s="2">
        <f t="shared" si="1"/>
        <v>25</v>
      </c>
      <c r="M9" s="93"/>
      <c r="N9" s="92">
        <v>3</v>
      </c>
      <c r="O9" s="2">
        <f t="shared" si="2"/>
        <v>10</v>
      </c>
      <c r="P9" s="2">
        <f t="shared" si="2"/>
        <v>17</v>
      </c>
      <c r="Q9" s="2">
        <f t="shared" si="2"/>
        <v>24</v>
      </c>
      <c r="R9" s="91">
        <f t="shared" si="2"/>
        <v>31</v>
      </c>
      <c r="S9" s="249"/>
      <c r="T9" s="79"/>
      <c r="U9" s="79"/>
      <c r="V9" s="79"/>
      <c r="W9" s="79"/>
      <c r="X9" s="79"/>
    </row>
    <row r="10" spans="1:24" ht="14.25" customHeight="1">
      <c r="A10" s="247"/>
      <c r="B10" s="88" t="s">
        <v>17</v>
      </c>
      <c r="C10" s="89"/>
      <c r="D10" s="94">
        <v>1</v>
      </c>
      <c r="E10" s="3">
        <f>D10+7</f>
        <v>8</v>
      </c>
      <c r="F10" s="2">
        <f t="shared" si="0"/>
        <v>15</v>
      </c>
      <c r="G10" s="2">
        <f t="shared" si="0"/>
        <v>22</v>
      </c>
      <c r="H10" s="91">
        <f t="shared" si="0"/>
        <v>29</v>
      </c>
      <c r="I10" s="92">
        <v>5</v>
      </c>
      <c r="J10" s="2">
        <f t="shared" si="1"/>
        <v>12</v>
      </c>
      <c r="K10" s="2">
        <f t="shared" si="1"/>
        <v>19</v>
      </c>
      <c r="L10" s="2">
        <f t="shared" si="1"/>
        <v>26</v>
      </c>
      <c r="M10" s="93"/>
      <c r="N10" s="92">
        <v>4</v>
      </c>
      <c r="O10" s="2">
        <f t="shared" si="2"/>
        <v>11</v>
      </c>
      <c r="P10" s="2">
        <f t="shared" si="2"/>
        <v>18</v>
      </c>
      <c r="Q10" s="2">
        <f t="shared" si="2"/>
        <v>25</v>
      </c>
      <c r="R10" s="91"/>
      <c r="S10" s="249"/>
      <c r="T10" s="79"/>
      <c r="U10" s="79"/>
      <c r="V10" s="79"/>
      <c r="W10" s="79"/>
      <c r="X10" s="79"/>
    </row>
    <row r="11" spans="1:24" ht="14.25" customHeight="1">
      <c r="A11" s="247"/>
      <c r="B11" s="95" t="s">
        <v>18</v>
      </c>
      <c r="C11" s="96"/>
      <c r="D11" s="94">
        <v>2</v>
      </c>
      <c r="E11" s="4">
        <f>D11+7</f>
        <v>9</v>
      </c>
      <c r="F11" s="4">
        <f>E11+7</f>
        <v>16</v>
      </c>
      <c r="G11" s="4">
        <f>F11+7</f>
        <v>23</v>
      </c>
      <c r="H11" s="97">
        <f t="shared" si="0"/>
        <v>30</v>
      </c>
      <c r="I11" s="98">
        <v>6</v>
      </c>
      <c r="J11" s="4">
        <f>I11+7</f>
        <v>13</v>
      </c>
      <c r="K11" s="2" t="s">
        <v>19</v>
      </c>
      <c r="L11" s="4">
        <v>27</v>
      </c>
      <c r="M11" s="93"/>
      <c r="N11" s="98">
        <v>5</v>
      </c>
      <c r="O11" s="4">
        <f t="shared" si="2"/>
        <v>12</v>
      </c>
      <c r="P11" s="4">
        <f t="shared" si="2"/>
        <v>19</v>
      </c>
      <c r="Q11" s="4">
        <f t="shared" si="2"/>
        <v>26</v>
      </c>
      <c r="R11" s="97"/>
      <c r="S11" s="249"/>
      <c r="T11" s="79"/>
      <c r="U11" s="79"/>
      <c r="V11" s="79"/>
      <c r="W11" s="79"/>
      <c r="X11" s="79"/>
    </row>
    <row r="12" spans="1:24" ht="14.25" customHeight="1" thickBot="1">
      <c r="A12" s="247"/>
      <c r="B12" s="99" t="s">
        <v>20</v>
      </c>
      <c r="C12" s="100"/>
      <c r="D12" s="101">
        <v>3</v>
      </c>
      <c r="E12" s="102">
        <f>D12+7</f>
        <v>10</v>
      </c>
      <c r="F12" s="102">
        <f>E12+7</f>
        <v>17</v>
      </c>
      <c r="G12" s="102">
        <f>F12+7</f>
        <v>24</v>
      </c>
      <c r="H12" s="103">
        <f>G12+7</f>
        <v>31</v>
      </c>
      <c r="I12" s="104">
        <v>7</v>
      </c>
      <c r="J12" s="102">
        <f>I12+7</f>
        <v>14</v>
      </c>
      <c r="K12" s="102">
        <f>J12+7</f>
        <v>21</v>
      </c>
      <c r="L12" s="102">
        <f t="shared" si="1"/>
        <v>28</v>
      </c>
      <c r="M12" s="105"/>
      <c r="N12" s="104">
        <v>6</v>
      </c>
      <c r="O12" s="102">
        <f t="shared" si="2"/>
        <v>13</v>
      </c>
      <c r="P12" s="102">
        <f t="shared" si="2"/>
        <v>20</v>
      </c>
      <c r="Q12" s="102">
        <f t="shared" si="2"/>
        <v>27</v>
      </c>
      <c r="R12" s="103"/>
      <c r="S12" s="249"/>
      <c r="T12" s="79"/>
      <c r="U12" s="79"/>
      <c r="V12" s="79"/>
      <c r="W12" s="79"/>
      <c r="X12" s="79"/>
    </row>
    <row r="13" spans="1:24" ht="14.25" customHeight="1">
      <c r="A13" s="247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49"/>
      <c r="T13" s="79"/>
      <c r="U13" s="79"/>
      <c r="V13" s="79"/>
      <c r="W13" s="79"/>
      <c r="X13" s="79"/>
    </row>
    <row r="14" spans="1:24" ht="14.25" customHeight="1" thickBot="1">
      <c r="A14" s="247"/>
      <c r="B14" s="220" t="s">
        <v>24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49"/>
      <c r="T14" s="79"/>
      <c r="U14" s="79"/>
      <c r="V14" s="79"/>
      <c r="W14" s="79"/>
      <c r="X14" s="79"/>
    </row>
    <row r="15" spans="1:24" ht="14.25" customHeight="1" thickBot="1">
      <c r="A15" s="247"/>
      <c r="B15" s="106" t="s">
        <v>23</v>
      </c>
      <c r="C15" s="221" t="s">
        <v>3</v>
      </c>
      <c r="D15" s="221"/>
      <c r="E15" s="221"/>
      <c r="F15" s="221"/>
      <c r="G15" s="222"/>
      <c r="H15" s="255" t="s">
        <v>4</v>
      </c>
      <c r="I15" s="256"/>
      <c r="J15" s="256"/>
      <c r="K15" s="256"/>
      <c r="L15" s="256"/>
      <c r="M15" s="257"/>
      <c r="N15" s="254" t="s">
        <v>5</v>
      </c>
      <c r="O15" s="252"/>
      <c r="P15" s="252"/>
      <c r="Q15" s="252"/>
      <c r="R15" s="253"/>
      <c r="S15" s="249"/>
      <c r="T15" s="79"/>
      <c r="U15" s="79"/>
      <c r="V15" s="79"/>
      <c r="W15" s="79"/>
      <c r="X15" s="79"/>
    </row>
    <row r="16" spans="1:24" ht="14.25" customHeight="1">
      <c r="A16" s="247"/>
      <c r="B16" s="80" t="s">
        <v>12</v>
      </c>
      <c r="C16" s="82"/>
      <c r="D16" s="84">
        <v>4</v>
      </c>
      <c r="E16" s="84">
        <f>D16+7</f>
        <v>11</v>
      </c>
      <c r="F16" s="84">
        <f>E16+7</f>
        <v>18</v>
      </c>
      <c r="G16" s="107">
        <f>F16+7</f>
        <v>25</v>
      </c>
      <c r="H16" s="82"/>
      <c r="I16" s="83">
        <v>2</v>
      </c>
      <c r="J16" s="83">
        <f t="shared" ref="J16:L22" si="3">I16+7</f>
        <v>9</v>
      </c>
      <c r="K16" s="84">
        <f t="shared" si="3"/>
        <v>16</v>
      </c>
      <c r="L16" s="84">
        <f t="shared" si="3"/>
        <v>23</v>
      </c>
      <c r="M16" s="85">
        <f>L16+7</f>
        <v>30</v>
      </c>
      <c r="N16" s="82"/>
      <c r="O16" s="108">
        <v>6</v>
      </c>
      <c r="P16" s="87">
        <f t="shared" ref="O16:R22" si="4">O16+7</f>
        <v>13</v>
      </c>
      <c r="Q16" s="84">
        <f t="shared" si="4"/>
        <v>20</v>
      </c>
      <c r="R16" s="85">
        <f t="shared" si="4"/>
        <v>27</v>
      </c>
      <c r="S16" s="249"/>
      <c r="T16" s="79"/>
      <c r="U16" s="79"/>
      <c r="V16" s="79"/>
      <c r="W16" s="79"/>
      <c r="X16" s="79"/>
    </row>
    <row r="17" spans="1:24" ht="14.25" customHeight="1" thickBot="1">
      <c r="A17" s="247"/>
      <c r="B17" s="88" t="s">
        <v>13</v>
      </c>
      <c r="C17" s="109"/>
      <c r="D17" s="2">
        <v>5</v>
      </c>
      <c r="E17" s="2">
        <f t="shared" ref="D17:G22" si="5">D17+7</f>
        <v>12</v>
      </c>
      <c r="F17" s="2">
        <f t="shared" si="5"/>
        <v>19</v>
      </c>
      <c r="G17" s="110">
        <f t="shared" si="5"/>
        <v>26</v>
      </c>
      <c r="H17" s="109"/>
      <c r="I17" s="3">
        <v>3</v>
      </c>
      <c r="J17" s="2">
        <f t="shared" si="3"/>
        <v>10</v>
      </c>
      <c r="K17" s="2">
        <f t="shared" si="3"/>
        <v>17</v>
      </c>
      <c r="L17" s="2">
        <f t="shared" si="3"/>
        <v>24</v>
      </c>
      <c r="M17" s="91">
        <f>L17+7</f>
        <v>31</v>
      </c>
      <c r="N17" s="109"/>
      <c r="O17" s="2">
        <f t="shared" si="4"/>
        <v>7</v>
      </c>
      <c r="P17" s="2">
        <f t="shared" si="4"/>
        <v>14</v>
      </c>
      <c r="Q17" s="2">
        <f t="shared" si="4"/>
        <v>21</v>
      </c>
      <c r="R17" s="91">
        <f t="shared" si="4"/>
        <v>28</v>
      </c>
      <c r="S17" s="249"/>
      <c r="T17" s="246" t="s">
        <v>25</v>
      </c>
      <c r="U17" s="246"/>
      <c r="V17" s="246"/>
      <c r="W17" s="246"/>
      <c r="X17" s="246"/>
    </row>
    <row r="18" spans="1:24" ht="14.25" customHeight="1">
      <c r="A18" s="247"/>
      <c r="B18" s="88" t="s">
        <v>14</v>
      </c>
      <c r="C18" s="109"/>
      <c r="D18" s="2">
        <v>6</v>
      </c>
      <c r="E18" s="2">
        <f t="shared" si="5"/>
        <v>13</v>
      </c>
      <c r="F18" s="2">
        <f t="shared" si="5"/>
        <v>20</v>
      </c>
      <c r="G18" s="110">
        <f>F18+7</f>
        <v>27</v>
      </c>
      <c r="H18" s="109"/>
      <c r="I18" s="2">
        <v>4</v>
      </c>
      <c r="J18" s="2">
        <f>I18+7</f>
        <v>11</v>
      </c>
      <c r="K18" s="2">
        <f t="shared" si="3"/>
        <v>18</v>
      </c>
      <c r="L18" s="2">
        <f t="shared" si="3"/>
        <v>25</v>
      </c>
      <c r="M18" s="111"/>
      <c r="N18" s="109">
        <v>1</v>
      </c>
      <c r="O18" s="2">
        <f t="shared" si="4"/>
        <v>8</v>
      </c>
      <c r="P18" s="2">
        <f t="shared" si="4"/>
        <v>15</v>
      </c>
      <c r="Q18" s="2">
        <f t="shared" si="4"/>
        <v>22</v>
      </c>
      <c r="R18" s="91">
        <f t="shared" si="4"/>
        <v>29</v>
      </c>
      <c r="S18" s="249"/>
      <c r="T18" s="235" t="s">
        <v>26</v>
      </c>
      <c r="U18" s="238" t="s">
        <v>27</v>
      </c>
      <c r="V18" s="239"/>
      <c r="W18" s="240"/>
      <c r="X18" s="241" t="s">
        <v>28</v>
      </c>
    </row>
    <row r="19" spans="1:24" ht="14.25" customHeight="1">
      <c r="A19" s="247"/>
      <c r="B19" s="88" t="s">
        <v>15</v>
      </c>
      <c r="C19" s="109"/>
      <c r="D19" s="2">
        <f t="shared" si="5"/>
        <v>7</v>
      </c>
      <c r="E19" s="2">
        <f t="shared" si="5"/>
        <v>14</v>
      </c>
      <c r="F19" s="2">
        <f t="shared" si="5"/>
        <v>21</v>
      </c>
      <c r="G19" s="110">
        <f t="shared" si="5"/>
        <v>28</v>
      </c>
      <c r="H19" s="90"/>
      <c r="I19" s="2">
        <v>5</v>
      </c>
      <c r="J19" s="2">
        <f>I19+7</f>
        <v>12</v>
      </c>
      <c r="K19" s="2">
        <f t="shared" si="3"/>
        <v>19</v>
      </c>
      <c r="L19" s="2">
        <f t="shared" si="3"/>
        <v>26</v>
      </c>
      <c r="M19" s="111"/>
      <c r="N19" s="109">
        <v>2</v>
      </c>
      <c r="O19" s="2">
        <v>9</v>
      </c>
      <c r="P19" s="2">
        <f t="shared" si="4"/>
        <v>16</v>
      </c>
      <c r="Q19" s="2">
        <f t="shared" si="4"/>
        <v>23</v>
      </c>
      <c r="R19" s="91">
        <f t="shared" si="4"/>
        <v>30</v>
      </c>
      <c r="S19" s="249"/>
      <c r="T19" s="236"/>
      <c r="U19" s="244" t="s">
        <v>29</v>
      </c>
      <c r="V19" s="244" t="s">
        <v>30</v>
      </c>
      <c r="W19" s="244" t="s">
        <v>31</v>
      </c>
      <c r="X19" s="242"/>
    </row>
    <row r="20" spans="1:24" ht="14.25" customHeight="1" thickBot="1">
      <c r="A20" s="247"/>
      <c r="B20" s="88" t="s">
        <v>17</v>
      </c>
      <c r="C20" s="109">
        <v>1</v>
      </c>
      <c r="D20" s="2">
        <f t="shared" si="5"/>
        <v>8</v>
      </c>
      <c r="E20" s="2">
        <f t="shared" si="5"/>
        <v>15</v>
      </c>
      <c r="F20" s="2">
        <f t="shared" si="5"/>
        <v>22</v>
      </c>
      <c r="G20" s="110">
        <f t="shared" si="5"/>
        <v>29</v>
      </c>
      <c r="H20" s="90"/>
      <c r="I20" s="2">
        <v>6</v>
      </c>
      <c r="J20" s="2">
        <f>I20+7</f>
        <v>13</v>
      </c>
      <c r="K20" s="2">
        <f t="shared" si="3"/>
        <v>20</v>
      </c>
      <c r="L20" s="2">
        <f t="shared" si="3"/>
        <v>27</v>
      </c>
      <c r="M20" s="111"/>
      <c r="N20" s="112">
        <v>3</v>
      </c>
      <c r="O20" s="2">
        <v>10</v>
      </c>
      <c r="P20" s="2">
        <f t="shared" si="4"/>
        <v>17</v>
      </c>
      <c r="Q20" s="2">
        <f t="shared" si="4"/>
        <v>24</v>
      </c>
      <c r="R20" s="91"/>
      <c r="S20" s="249"/>
      <c r="T20" s="237"/>
      <c r="U20" s="245"/>
      <c r="V20" s="245"/>
      <c r="W20" s="245"/>
      <c r="X20" s="243"/>
    </row>
    <row r="21" spans="1:24" ht="14.25" customHeight="1">
      <c r="A21" s="247"/>
      <c r="B21" s="95" t="s">
        <v>18</v>
      </c>
      <c r="C21" s="90">
        <v>2</v>
      </c>
      <c r="D21" s="4">
        <f t="shared" si="5"/>
        <v>9</v>
      </c>
      <c r="E21" s="4">
        <f t="shared" si="5"/>
        <v>16</v>
      </c>
      <c r="F21" s="4">
        <f t="shared" si="5"/>
        <v>23</v>
      </c>
      <c r="G21" s="4">
        <f t="shared" si="5"/>
        <v>30</v>
      </c>
      <c r="H21" s="90"/>
      <c r="I21" s="4">
        <f>H21+7</f>
        <v>7</v>
      </c>
      <c r="J21" s="4">
        <f>I21+7</f>
        <v>14</v>
      </c>
      <c r="K21" s="4">
        <f t="shared" si="3"/>
        <v>21</v>
      </c>
      <c r="L21" s="4">
        <f t="shared" si="3"/>
        <v>28</v>
      </c>
      <c r="M21" s="113"/>
      <c r="N21" s="90">
        <v>4</v>
      </c>
      <c r="O21" s="4">
        <f>N21+7</f>
        <v>11</v>
      </c>
      <c r="P21" s="4">
        <f t="shared" si="4"/>
        <v>18</v>
      </c>
      <c r="Q21" s="4">
        <f t="shared" si="4"/>
        <v>25</v>
      </c>
      <c r="R21" s="97"/>
      <c r="S21" s="249"/>
      <c r="T21" s="114" t="s">
        <v>0</v>
      </c>
      <c r="U21" s="115">
        <v>31</v>
      </c>
      <c r="V21" s="115">
        <v>15</v>
      </c>
      <c r="W21" s="115">
        <f>U21-V21</f>
        <v>16</v>
      </c>
      <c r="X21" s="116">
        <f>V21*8</f>
        <v>120</v>
      </c>
    </row>
    <row r="22" spans="1:24" ht="14.25" customHeight="1" thickBot="1">
      <c r="A22" s="247"/>
      <c r="B22" s="99" t="s">
        <v>20</v>
      </c>
      <c r="C22" s="117">
        <v>3</v>
      </c>
      <c r="D22" s="102">
        <f t="shared" si="5"/>
        <v>10</v>
      </c>
      <c r="E22" s="102">
        <f t="shared" si="5"/>
        <v>17</v>
      </c>
      <c r="F22" s="102">
        <f t="shared" si="5"/>
        <v>24</v>
      </c>
      <c r="G22" s="118"/>
      <c r="H22" s="101">
        <v>1</v>
      </c>
      <c r="I22" s="102">
        <f>H22+7</f>
        <v>8</v>
      </c>
      <c r="J22" s="102">
        <f>I22+7</f>
        <v>15</v>
      </c>
      <c r="K22" s="102">
        <f t="shared" si="3"/>
        <v>22</v>
      </c>
      <c r="L22" s="102">
        <f t="shared" si="3"/>
        <v>29</v>
      </c>
      <c r="M22" s="119"/>
      <c r="N22" s="117">
        <v>5</v>
      </c>
      <c r="O22" s="120">
        <f>N22+7</f>
        <v>12</v>
      </c>
      <c r="P22" s="102">
        <f t="shared" si="4"/>
        <v>19</v>
      </c>
      <c r="Q22" s="102">
        <f t="shared" si="4"/>
        <v>26</v>
      </c>
      <c r="R22" s="103"/>
      <c r="S22" s="249"/>
      <c r="T22" s="121" t="s">
        <v>1</v>
      </c>
      <c r="U22" s="78">
        <v>29</v>
      </c>
      <c r="V22" s="78">
        <v>20</v>
      </c>
      <c r="W22" s="78">
        <f>U22-V22</f>
        <v>9</v>
      </c>
      <c r="X22" s="122">
        <f>V22*8-1</f>
        <v>159</v>
      </c>
    </row>
    <row r="23" spans="1:24" ht="14.25" customHeight="1" thickBot="1">
      <c r="A23" s="247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49"/>
      <c r="T23" s="123" t="s">
        <v>2</v>
      </c>
      <c r="U23" s="124">
        <v>31</v>
      </c>
      <c r="V23" s="124">
        <v>21</v>
      </c>
      <c r="W23" s="124">
        <f>U23-V23</f>
        <v>10</v>
      </c>
      <c r="X23" s="122">
        <f>V23*8</f>
        <v>168</v>
      </c>
    </row>
    <row r="24" spans="1:24" ht="14.25" customHeight="1" thickBot="1">
      <c r="A24" s="247"/>
      <c r="B24" s="220" t="s">
        <v>32</v>
      </c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49"/>
      <c r="T24" s="125" t="s">
        <v>22</v>
      </c>
      <c r="U24" s="126">
        <f>SUM(U21:U23)</f>
        <v>91</v>
      </c>
      <c r="V24" s="126">
        <f>SUM(V21:V23)</f>
        <v>56</v>
      </c>
      <c r="W24" s="126">
        <f>SUM(W21:W23)</f>
        <v>35</v>
      </c>
      <c r="X24" s="127">
        <f>SUM(X21:X23)</f>
        <v>447</v>
      </c>
    </row>
    <row r="25" spans="1:24" ht="14.25" customHeight="1" thickBot="1">
      <c r="A25" s="247"/>
      <c r="B25" s="233" t="s">
        <v>23</v>
      </c>
      <c r="C25" s="234"/>
      <c r="D25" s="223" t="s">
        <v>6</v>
      </c>
      <c r="E25" s="221"/>
      <c r="F25" s="221"/>
      <c r="G25" s="221"/>
      <c r="H25" s="222"/>
      <c r="I25" s="223" t="s">
        <v>7</v>
      </c>
      <c r="J25" s="221"/>
      <c r="K25" s="221"/>
      <c r="L25" s="221"/>
      <c r="M25" s="222"/>
      <c r="N25" s="221" t="s">
        <v>8</v>
      </c>
      <c r="O25" s="221"/>
      <c r="P25" s="221"/>
      <c r="Q25" s="221"/>
      <c r="R25" s="222"/>
      <c r="S25" s="249"/>
      <c r="T25" s="114" t="s">
        <v>3</v>
      </c>
      <c r="U25" s="115">
        <v>30</v>
      </c>
      <c r="V25" s="115">
        <v>21</v>
      </c>
      <c r="W25" s="115">
        <f>U25-V25</f>
        <v>9</v>
      </c>
      <c r="X25" s="116">
        <f>V25*8</f>
        <v>168</v>
      </c>
    </row>
    <row r="26" spans="1:24" ht="14.25" customHeight="1">
      <c r="A26" s="247"/>
      <c r="B26" s="80" t="s">
        <v>12</v>
      </c>
      <c r="C26" s="81"/>
      <c r="D26" s="82"/>
      <c r="E26" s="84">
        <v>4</v>
      </c>
      <c r="F26" s="84">
        <f t="shared" ref="F26:H32" si="6">E26+7</f>
        <v>11</v>
      </c>
      <c r="G26" s="84">
        <f t="shared" si="6"/>
        <v>18</v>
      </c>
      <c r="H26" s="85">
        <f t="shared" si="6"/>
        <v>25</v>
      </c>
      <c r="I26" s="84">
        <v>1</v>
      </c>
      <c r="J26" s="84">
        <f>I26+7</f>
        <v>8</v>
      </c>
      <c r="K26" s="84">
        <f>J26+7</f>
        <v>15</v>
      </c>
      <c r="L26" s="84">
        <f>K26+7</f>
        <v>22</v>
      </c>
      <c r="M26" s="85">
        <f>L26+7</f>
        <v>29</v>
      </c>
      <c r="N26" s="86"/>
      <c r="O26" s="84">
        <v>5</v>
      </c>
      <c r="P26" s="84">
        <f t="shared" ref="P26:R30" si="7">O26+7</f>
        <v>12</v>
      </c>
      <c r="Q26" s="84">
        <f t="shared" si="7"/>
        <v>19</v>
      </c>
      <c r="R26" s="85">
        <f t="shared" si="7"/>
        <v>26</v>
      </c>
      <c r="S26" s="249"/>
      <c r="T26" s="121" t="s">
        <v>4</v>
      </c>
      <c r="U26" s="78">
        <v>31</v>
      </c>
      <c r="V26" s="78">
        <v>19</v>
      </c>
      <c r="W26" s="78">
        <f>U26-V26</f>
        <v>12</v>
      </c>
      <c r="X26" s="122">
        <f>V26*8</f>
        <v>152</v>
      </c>
    </row>
    <row r="27" spans="1:24" ht="14.25" customHeight="1" thickBot="1">
      <c r="A27" s="247"/>
      <c r="B27" s="88" t="s">
        <v>13</v>
      </c>
      <c r="C27" s="89"/>
      <c r="D27" s="109"/>
      <c r="E27" s="2">
        <v>5</v>
      </c>
      <c r="F27" s="2">
        <f t="shared" si="6"/>
        <v>12</v>
      </c>
      <c r="G27" s="2">
        <f t="shared" si="6"/>
        <v>19</v>
      </c>
      <c r="H27" s="91">
        <f t="shared" si="6"/>
        <v>26</v>
      </c>
      <c r="I27" s="2">
        <v>2</v>
      </c>
      <c r="J27" s="2">
        <f t="shared" ref="J27:M32" si="8">I27+7</f>
        <v>9</v>
      </c>
      <c r="K27" s="2">
        <f t="shared" si="8"/>
        <v>16</v>
      </c>
      <c r="L27" s="2">
        <f t="shared" si="8"/>
        <v>23</v>
      </c>
      <c r="M27" s="91">
        <f t="shared" si="8"/>
        <v>30</v>
      </c>
      <c r="N27" s="92"/>
      <c r="O27" s="2">
        <v>6</v>
      </c>
      <c r="P27" s="2">
        <f t="shared" si="7"/>
        <v>13</v>
      </c>
      <c r="Q27" s="2">
        <f t="shared" si="7"/>
        <v>20</v>
      </c>
      <c r="R27" s="91">
        <f t="shared" si="7"/>
        <v>27</v>
      </c>
      <c r="S27" s="249"/>
      <c r="T27" s="123" t="s">
        <v>5</v>
      </c>
      <c r="U27" s="124">
        <v>30</v>
      </c>
      <c r="V27" s="124">
        <v>21</v>
      </c>
      <c r="W27" s="124">
        <f>U27-V27</f>
        <v>9</v>
      </c>
      <c r="X27" s="122">
        <f>V27*8</f>
        <v>168</v>
      </c>
    </row>
    <row r="28" spans="1:24" ht="14.25" customHeight="1" thickBot="1">
      <c r="A28" s="247"/>
      <c r="B28" s="88" t="s">
        <v>14</v>
      </c>
      <c r="C28" s="89"/>
      <c r="D28" s="109"/>
      <c r="E28" s="2">
        <v>6</v>
      </c>
      <c r="F28" s="2">
        <f t="shared" si="6"/>
        <v>13</v>
      </c>
      <c r="G28" s="2">
        <f t="shared" si="6"/>
        <v>20</v>
      </c>
      <c r="H28" s="91">
        <f t="shared" si="6"/>
        <v>27</v>
      </c>
      <c r="I28" s="2">
        <v>3</v>
      </c>
      <c r="J28" s="2">
        <f t="shared" si="8"/>
        <v>10</v>
      </c>
      <c r="K28" s="2">
        <f t="shared" si="8"/>
        <v>17</v>
      </c>
      <c r="L28" s="2">
        <f t="shared" si="8"/>
        <v>24</v>
      </c>
      <c r="M28" s="91">
        <f t="shared" si="8"/>
        <v>31</v>
      </c>
      <c r="N28" s="92"/>
      <c r="O28" s="2">
        <f>N28+7</f>
        <v>7</v>
      </c>
      <c r="P28" s="2">
        <f t="shared" si="7"/>
        <v>14</v>
      </c>
      <c r="Q28" s="2">
        <f t="shared" si="7"/>
        <v>21</v>
      </c>
      <c r="R28" s="91">
        <f t="shared" si="7"/>
        <v>28</v>
      </c>
      <c r="S28" s="249"/>
      <c r="T28" s="125" t="s">
        <v>24</v>
      </c>
      <c r="U28" s="126">
        <f>SUM(U25:U27)</f>
        <v>91</v>
      </c>
      <c r="V28" s="126">
        <f>SUM(V25:V27)</f>
        <v>61</v>
      </c>
      <c r="W28" s="126">
        <f>SUM(W25:W27)</f>
        <v>30</v>
      </c>
      <c r="X28" s="127">
        <f>SUM(X25:X27)</f>
        <v>488</v>
      </c>
    </row>
    <row r="29" spans="1:24" ht="14.25" customHeight="1" thickBot="1">
      <c r="A29" s="247"/>
      <c r="B29" s="88" t="s">
        <v>15</v>
      </c>
      <c r="C29" s="89"/>
      <c r="D29" s="109"/>
      <c r="E29" s="2">
        <f>D29+7</f>
        <v>7</v>
      </c>
      <c r="F29" s="2">
        <f t="shared" si="6"/>
        <v>14</v>
      </c>
      <c r="G29" s="2">
        <f t="shared" si="6"/>
        <v>21</v>
      </c>
      <c r="H29" s="91">
        <f t="shared" si="6"/>
        <v>28</v>
      </c>
      <c r="I29" s="2">
        <v>4</v>
      </c>
      <c r="J29" s="2">
        <f t="shared" si="8"/>
        <v>11</v>
      </c>
      <c r="K29" s="2">
        <f t="shared" si="8"/>
        <v>18</v>
      </c>
      <c r="L29" s="2">
        <f t="shared" si="8"/>
        <v>25</v>
      </c>
      <c r="M29" s="128"/>
      <c r="N29" s="92">
        <v>1</v>
      </c>
      <c r="O29" s="2">
        <f>N29+7</f>
        <v>8</v>
      </c>
      <c r="P29" s="2">
        <f t="shared" si="7"/>
        <v>15</v>
      </c>
      <c r="Q29" s="2">
        <f t="shared" si="7"/>
        <v>22</v>
      </c>
      <c r="R29" s="91">
        <f t="shared" si="7"/>
        <v>29</v>
      </c>
      <c r="S29" s="249"/>
      <c r="T29" s="129" t="s">
        <v>33</v>
      </c>
      <c r="U29" s="130">
        <f>U24+U28</f>
        <v>182</v>
      </c>
      <c r="V29" s="130">
        <f>V24+V28</f>
        <v>117</v>
      </c>
      <c r="W29" s="130">
        <f>W24+W28</f>
        <v>65</v>
      </c>
      <c r="X29" s="131">
        <f>X24+X28</f>
        <v>935</v>
      </c>
    </row>
    <row r="30" spans="1:24" ht="14.25" customHeight="1">
      <c r="A30" s="247"/>
      <c r="B30" s="88" t="s">
        <v>17</v>
      </c>
      <c r="C30" s="89"/>
      <c r="D30" s="109">
        <v>1</v>
      </c>
      <c r="E30" s="2">
        <f>D30+7</f>
        <v>8</v>
      </c>
      <c r="F30" s="2">
        <f t="shared" si="6"/>
        <v>15</v>
      </c>
      <c r="G30" s="2">
        <f t="shared" si="6"/>
        <v>22</v>
      </c>
      <c r="H30" s="91">
        <f t="shared" si="6"/>
        <v>29</v>
      </c>
      <c r="I30" s="2">
        <v>5</v>
      </c>
      <c r="J30" s="2">
        <f t="shared" si="8"/>
        <v>12</v>
      </c>
      <c r="K30" s="2">
        <f t="shared" si="8"/>
        <v>19</v>
      </c>
      <c r="L30" s="2">
        <f t="shared" si="8"/>
        <v>26</v>
      </c>
      <c r="M30" s="128"/>
      <c r="N30" s="132">
        <v>2</v>
      </c>
      <c r="O30" s="2">
        <f>N30+7</f>
        <v>9</v>
      </c>
      <c r="P30" s="2">
        <f t="shared" si="7"/>
        <v>16</v>
      </c>
      <c r="Q30" s="2">
        <f t="shared" si="7"/>
        <v>23</v>
      </c>
      <c r="R30" s="91">
        <f t="shared" si="7"/>
        <v>30</v>
      </c>
      <c r="S30" s="249"/>
      <c r="T30" s="114" t="s">
        <v>6</v>
      </c>
      <c r="U30" s="115">
        <v>31</v>
      </c>
      <c r="V30" s="115">
        <v>21</v>
      </c>
      <c r="W30" s="115">
        <f>U30-V30</f>
        <v>10</v>
      </c>
      <c r="X30" s="116">
        <f>V30*8</f>
        <v>168</v>
      </c>
    </row>
    <row r="31" spans="1:24" ht="14.25" customHeight="1">
      <c r="A31" s="247"/>
      <c r="B31" s="95" t="s">
        <v>18</v>
      </c>
      <c r="C31" s="96"/>
      <c r="D31" s="90">
        <v>2</v>
      </c>
      <c r="E31" s="4">
        <f>D31+7</f>
        <v>9</v>
      </c>
      <c r="F31" s="4">
        <f t="shared" si="6"/>
        <v>16</v>
      </c>
      <c r="G31" s="4">
        <f t="shared" si="6"/>
        <v>23</v>
      </c>
      <c r="H31" s="97">
        <f t="shared" si="6"/>
        <v>30</v>
      </c>
      <c r="I31" s="4">
        <v>6</v>
      </c>
      <c r="J31" s="4">
        <f t="shared" si="8"/>
        <v>13</v>
      </c>
      <c r="K31" s="4">
        <f t="shared" si="8"/>
        <v>20</v>
      </c>
      <c r="L31" s="4">
        <f t="shared" si="8"/>
        <v>27</v>
      </c>
      <c r="M31" s="133"/>
      <c r="N31" s="98">
        <v>3</v>
      </c>
      <c r="O31" s="4">
        <f>N31+7</f>
        <v>10</v>
      </c>
      <c r="P31" s="4">
        <f>O31+7</f>
        <v>17</v>
      </c>
      <c r="Q31" s="4">
        <f>P31+7</f>
        <v>24</v>
      </c>
      <c r="R31" s="97"/>
      <c r="S31" s="249"/>
      <c r="T31" s="121" t="s">
        <v>7</v>
      </c>
      <c r="U31" s="78">
        <v>31</v>
      </c>
      <c r="V31" s="78">
        <v>23</v>
      </c>
      <c r="W31" s="78">
        <f>U31-V31</f>
        <v>8</v>
      </c>
      <c r="X31" s="116">
        <f>V31*8</f>
        <v>184</v>
      </c>
    </row>
    <row r="32" spans="1:24" ht="14.25" customHeight="1" thickBot="1">
      <c r="A32" s="247"/>
      <c r="B32" s="99" t="s">
        <v>20</v>
      </c>
      <c r="C32" s="100"/>
      <c r="D32" s="117">
        <v>3</v>
      </c>
      <c r="E32" s="102">
        <f>D32+7</f>
        <v>10</v>
      </c>
      <c r="F32" s="102">
        <f t="shared" si="6"/>
        <v>17</v>
      </c>
      <c r="G32" s="102">
        <f t="shared" si="6"/>
        <v>24</v>
      </c>
      <c r="H32" s="103">
        <f t="shared" si="6"/>
        <v>31</v>
      </c>
      <c r="I32" s="102">
        <v>7</v>
      </c>
      <c r="J32" s="102">
        <f t="shared" si="8"/>
        <v>14</v>
      </c>
      <c r="K32" s="102">
        <f t="shared" si="8"/>
        <v>21</v>
      </c>
      <c r="L32" s="102">
        <f t="shared" si="8"/>
        <v>28</v>
      </c>
      <c r="M32" s="134"/>
      <c r="N32" s="104">
        <v>4</v>
      </c>
      <c r="O32" s="102">
        <f>N32+7</f>
        <v>11</v>
      </c>
      <c r="P32" s="102">
        <f>O32+7</f>
        <v>18</v>
      </c>
      <c r="Q32" s="102">
        <f>P32+7</f>
        <v>25</v>
      </c>
      <c r="R32" s="103"/>
      <c r="S32" s="249"/>
      <c r="T32" s="123" t="s">
        <v>8</v>
      </c>
      <c r="U32" s="124">
        <v>30</v>
      </c>
      <c r="V32" s="124">
        <v>22</v>
      </c>
      <c r="W32" s="124">
        <f>U32-V32</f>
        <v>8</v>
      </c>
      <c r="X32" s="135">
        <f>V32*8</f>
        <v>176</v>
      </c>
    </row>
    <row r="33" spans="1:24" ht="14.25" customHeight="1" thickBot="1">
      <c r="A33" s="247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49"/>
      <c r="T33" s="125" t="s">
        <v>32</v>
      </c>
      <c r="U33" s="126">
        <f>SUM(U30:U32)</f>
        <v>92</v>
      </c>
      <c r="V33" s="126">
        <f>SUM(V30:V32)</f>
        <v>66</v>
      </c>
      <c r="W33" s="126">
        <f>SUM(W30:W32)</f>
        <v>26</v>
      </c>
      <c r="X33" s="127">
        <f>SUM(X30:X32)</f>
        <v>528</v>
      </c>
    </row>
    <row r="34" spans="1:24" ht="14.25" customHeight="1" thickBot="1">
      <c r="A34" s="247"/>
      <c r="B34" s="220" t="s">
        <v>34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49"/>
      <c r="T34" s="129" t="s">
        <v>35</v>
      </c>
      <c r="U34" s="130">
        <f>U33+U29</f>
        <v>274</v>
      </c>
      <c r="V34" s="130">
        <f>V33+V29</f>
        <v>183</v>
      </c>
      <c r="W34" s="130">
        <f>W33+W29</f>
        <v>91</v>
      </c>
      <c r="X34" s="131">
        <f>X29+X33</f>
        <v>1463</v>
      </c>
    </row>
    <row r="35" spans="1:24" ht="14.25" customHeight="1" thickBot="1">
      <c r="A35" s="247"/>
      <c r="B35" s="106" t="s">
        <v>23</v>
      </c>
      <c r="C35" s="221" t="s">
        <v>9</v>
      </c>
      <c r="D35" s="221"/>
      <c r="E35" s="221"/>
      <c r="F35" s="221"/>
      <c r="G35" s="221"/>
      <c r="H35" s="222"/>
      <c r="I35" s="223" t="s">
        <v>10</v>
      </c>
      <c r="J35" s="221"/>
      <c r="K35" s="221"/>
      <c r="L35" s="221"/>
      <c r="M35" s="222"/>
      <c r="N35" s="221" t="s">
        <v>11</v>
      </c>
      <c r="O35" s="221"/>
      <c r="P35" s="221"/>
      <c r="Q35" s="221"/>
      <c r="R35" s="222"/>
      <c r="S35" s="249"/>
      <c r="T35" s="114" t="s">
        <v>9</v>
      </c>
      <c r="U35" s="115">
        <v>31</v>
      </c>
      <c r="V35" s="115">
        <v>21</v>
      </c>
      <c r="W35" s="115">
        <f>U35-V35</f>
        <v>10</v>
      </c>
      <c r="X35" s="116">
        <f>V35*8</f>
        <v>168</v>
      </c>
    </row>
    <row r="36" spans="1:24" ht="14.25" customHeight="1">
      <c r="A36" s="247"/>
      <c r="B36" s="80" t="s">
        <v>12</v>
      </c>
      <c r="C36" s="82"/>
      <c r="D36" s="84">
        <v>3</v>
      </c>
      <c r="E36" s="84">
        <f t="shared" ref="E36:H42" si="9">D36+7</f>
        <v>10</v>
      </c>
      <c r="F36" s="84">
        <f t="shared" si="9"/>
        <v>17</v>
      </c>
      <c r="G36" s="84">
        <f t="shared" si="9"/>
        <v>24</v>
      </c>
      <c r="H36" s="85">
        <f t="shared" si="9"/>
        <v>31</v>
      </c>
      <c r="I36" s="86"/>
      <c r="J36" s="84">
        <f>I36+7</f>
        <v>7</v>
      </c>
      <c r="K36" s="84">
        <f>J36+7</f>
        <v>14</v>
      </c>
      <c r="L36" s="84">
        <f>K36+7</f>
        <v>21</v>
      </c>
      <c r="M36" s="136">
        <f>L36+7</f>
        <v>28</v>
      </c>
      <c r="N36" s="82"/>
      <c r="O36" s="84">
        <v>5</v>
      </c>
      <c r="P36" s="84">
        <f t="shared" ref="P36:R37" si="10">O36+7</f>
        <v>12</v>
      </c>
      <c r="Q36" s="84">
        <f t="shared" si="10"/>
        <v>19</v>
      </c>
      <c r="R36" s="85">
        <f t="shared" si="10"/>
        <v>26</v>
      </c>
      <c r="S36" s="249"/>
      <c r="T36" s="121" t="s">
        <v>10</v>
      </c>
      <c r="U36" s="78">
        <v>30</v>
      </c>
      <c r="V36" s="78">
        <v>21</v>
      </c>
      <c r="W36" s="78">
        <f>U36-V36</f>
        <v>9</v>
      </c>
      <c r="X36" s="116">
        <f>V36*8-1</f>
        <v>167</v>
      </c>
    </row>
    <row r="37" spans="1:24" ht="14.25" customHeight="1" thickBot="1">
      <c r="A37" s="247"/>
      <c r="B37" s="88" t="s">
        <v>13</v>
      </c>
      <c r="C37" s="109"/>
      <c r="D37" s="2">
        <v>4</v>
      </c>
      <c r="E37" s="2">
        <f t="shared" si="9"/>
        <v>11</v>
      </c>
      <c r="F37" s="2">
        <f t="shared" si="9"/>
        <v>18</v>
      </c>
      <c r="G37" s="2">
        <f t="shared" si="9"/>
        <v>25</v>
      </c>
      <c r="H37" s="91"/>
      <c r="I37" s="92">
        <v>1</v>
      </c>
      <c r="J37" s="2">
        <f>I37+7</f>
        <v>8</v>
      </c>
      <c r="K37" s="2">
        <f t="shared" ref="K37:L42" si="11">J37+7</f>
        <v>15</v>
      </c>
      <c r="L37" s="2">
        <f t="shared" si="11"/>
        <v>22</v>
      </c>
      <c r="M37" s="91">
        <f>L37+7</f>
        <v>29</v>
      </c>
      <c r="N37" s="109"/>
      <c r="O37" s="2">
        <v>6</v>
      </c>
      <c r="P37" s="2">
        <f t="shared" si="10"/>
        <v>13</v>
      </c>
      <c r="Q37" s="2">
        <f t="shared" si="10"/>
        <v>20</v>
      </c>
      <c r="R37" s="91">
        <f t="shared" si="10"/>
        <v>27</v>
      </c>
      <c r="S37" s="249"/>
      <c r="T37" s="123" t="s">
        <v>11</v>
      </c>
      <c r="U37" s="124">
        <v>31</v>
      </c>
      <c r="V37" s="124">
        <v>22</v>
      </c>
      <c r="W37" s="124">
        <f>U37-V37</f>
        <v>9</v>
      </c>
      <c r="X37" s="135">
        <f>V37*8</f>
        <v>176</v>
      </c>
    </row>
    <row r="38" spans="1:24" ht="14.25" customHeight="1" thickBot="1">
      <c r="A38" s="247"/>
      <c r="B38" s="88" t="s">
        <v>14</v>
      </c>
      <c r="C38" s="109"/>
      <c r="D38" s="2">
        <v>5</v>
      </c>
      <c r="E38" s="2">
        <f t="shared" si="9"/>
        <v>12</v>
      </c>
      <c r="F38" s="2">
        <f t="shared" si="9"/>
        <v>19</v>
      </c>
      <c r="G38" s="2">
        <f t="shared" si="9"/>
        <v>26</v>
      </c>
      <c r="H38" s="91"/>
      <c r="I38" s="92">
        <v>2</v>
      </c>
      <c r="J38" s="2">
        <f>I38+7</f>
        <v>9</v>
      </c>
      <c r="K38" s="2">
        <f t="shared" si="11"/>
        <v>16</v>
      </c>
      <c r="L38" s="2">
        <f t="shared" si="11"/>
        <v>23</v>
      </c>
      <c r="M38" s="91">
        <f>L38+7</f>
        <v>30</v>
      </c>
      <c r="N38" s="109"/>
      <c r="O38" s="2">
        <f t="shared" ref="O38:R41" si="12">N38+7</f>
        <v>7</v>
      </c>
      <c r="P38" s="2">
        <f t="shared" si="12"/>
        <v>14</v>
      </c>
      <c r="Q38" s="2">
        <f t="shared" si="12"/>
        <v>21</v>
      </c>
      <c r="R38" s="91">
        <f t="shared" si="12"/>
        <v>28</v>
      </c>
      <c r="S38" s="249"/>
      <c r="T38" s="125" t="s">
        <v>34</v>
      </c>
      <c r="U38" s="126">
        <f>SUM(U35:U37)</f>
        <v>92</v>
      </c>
      <c r="V38" s="126">
        <f>SUM(V35:V37)</f>
        <v>64</v>
      </c>
      <c r="W38" s="126">
        <f>SUM(W35:W37)</f>
        <v>28</v>
      </c>
      <c r="X38" s="127">
        <f>SUM(X35:X37)</f>
        <v>511</v>
      </c>
    </row>
    <row r="39" spans="1:24" ht="14.25" customHeight="1" thickBot="1">
      <c r="A39" s="247"/>
      <c r="B39" s="88" t="s">
        <v>15</v>
      </c>
      <c r="C39" s="109"/>
      <c r="D39" s="2">
        <v>6</v>
      </c>
      <c r="E39" s="2">
        <f t="shared" si="9"/>
        <v>13</v>
      </c>
      <c r="F39" s="2">
        <f t="shared" si="9"/>
        <v>20</v>
      </c>
      <c r="G39" s="2">
        <f t="shared" si="9"/>
        <v>27</v>
      </c>
      <c r="H39" s="91"/>
      <c r="I39" s="92" t="s">
        <v>16</v>
      </c>
      <c r="J39" s="2">
        <v>10</v>
      </c>
      <c r="K39" s="2">
        <f t="shared" si="11"/>
        <v>17</v>
      </c>
      <c r="L39" s="2">
        <f t="shared" si="11"/>
        <v>24</v>
      </c>
      <c r="M39" s="128"/>
      <c r="N39" s="109">
        <v>1</v>
      </c>
      <c r="O39" s="2">
        <f t="shared" si="12"/>
        <v>8</v>
      </c>
      <c r="P39" s="2">
        <f t="shared" si="12"/>
        <v>15</v>
      </c>
      <c r="Q39" s="2">
        <f t="shared" si="12"/>
        <v>22</v>
      </c>
      <c r="R39" s="91">
        <f t="shared" si="12"/>
        <v>29</v>
      </c>
      <c r="S39" s="249"/>
      <c r="T39" s="129" t="s">
        <v>36</v>
      </c>
      <c r="U39" s="130">
        <f>U33+U38</f>
        <v>184</v>
      </c>
      <c r="V39" s="130">
        <f>V33+V38</f>
        <v>130</v>
      </c>
      <c r="W39" s="130">
        <f>W33+W38</f>
        <v>54</v>
      </c>
      <c r="X39" s="131">
        <f>X33+X38</f>
        <v>1039</v>
      </c>
    </row>
    <row r="40" spans="1:24" ht="14.25" customHeight="1" thickBot="1">
      <c r="A40" s="247"/>
      <c r="B40" s="88" t="s">
        <v>17</v>
      </c>
      <c r="C40" s="109"/>
      <c r="D40" s="2">
        <f>C40+7</f>
        <v>7</v>
      </c>
      <c r="E40" s="2">
        <f t="shared" si="9"/>
        <v>14</v>
      </c>
      <c r="F40" s="2">
        <f t="shared" si="9"/>
        <v>21</v>
      </c>
      <c r="G40" s="2">
        <f t="shared" si="9"/>
        <v>28</v>
      </c>
      <c r="H40" s="91"/>
      <c r="I40" s="137">
        <v>4</v>
      </c>
      <c r="J40" s="2">
        <f>I40+7</f>
        <v>11</v>
      </c>
      <c r="K40" s="2">
        <f t="shared" si="11"/>
        <v>18</v>
      </c>
      <c r="L40" s="2">
        <f t="shared" si="11"/>
        <v>25</v>
      </c>
      <c r="M40" s="128"/>
      <c r="N40" s="138">
        <v>2</v>
      </c>
      <c r="O40" s="2">
        <f t="shared" si="12"/>
        <v>9</v>
      </c>
      <c r="P40" s="2">
        <f t="shared" si="12"/>
        <v>16</v>
      </c>
      <c r="Q40" s="2">
        <f t="shared" si="12"/>
        <v>23</v>
      </c>
      <c r="R40" s="91">
        <f t="shared" si="12"/>
        <v>30</v>
      </c>
      <c r="S40" s="249"/>
      <c r="T40" s="139" t="s">
        <v>37</v>
      </c>
      <c r="U40" s="140">
        <f>U39+U29</f>
        <v>366</v>
      </c>
      <c r="V40" s="140">
        <f>V39+V29</f>
        <v>247</v>
      </c>
      <c r="W40" s="140">
        <f>W39+W29</f>
        <v>119</v>
      </c>
      <c r="X40" s="141">
        <f>X39+X29</f>
        <v>1974</v>
      </c>
    </row>
    <row r="41" spans="1:24" ht="14.25" customHeight="1">
      <c r="A41" s="247"/>
      <c r="B41" s="95" t="s">
        <v>18</v>
      </c>
      <c r="C41" s="90">
        <v>1</v>
      </c>
      <c r="D41" s="4">
        <f>C41+7</f>
        <v>8</v>
      </c>
      <c r="E41" s="4">
        <f t="shared" si="9"/>
        <v>15</v>
      </c>
      <c r="F41" s="4">
        <f t="shared" si="9"/>
        <v>22</v>
      </c>
      <c r="G41" s="4">
        <f t="shared" si="9"/>
        <v>29</v>
      </c>
      <c r="H41" s="97"/>
      <c r="I41" s="98">
        <v>5</v>
      </c>
      <c r="J41" s="4">
        <f>I41+7</f>
        <v>12</v>
      </c>
      <c r="K41" s="4">
        <f t="shared" si="11"/>
        <v>19</v>
      </c>
      <c r="L41" s="4">
        <f t="shared" si="11"/>
        <v>26</v>
      </c>
      <c r="M41" s="133"/>
      <c r="N41" s="90">
        <v>3</v>
      </c>
      <c r="O41" s="4">
        <f>N41+7</f>
        <v>10</v>
      </c>
      <c r="P41" s="4">
        <f>O41+7</f>
        <v>17</v>
      </c>
      <c r="Q41" s="4">
        <f t="shared" si="12"/>
        <v>24</v>
      </c>
      <c r="R41" s="97">
        <f t="shared" si="12"/>
        <v>31</v>
      </c>
      <c r="S41" s="249"/>
      <c r="T41" s="224" t="s">
        <v>38</v>
      </c>
      <c r="U41" s="225"/>
      <c r="V41" s="225"/>
      <c r="W41" s="226"/>
      <c r="X41" s="230">
        <f>ROUND(X40/12,2)</f>
        <v>164.5</v>
      </c>
    </row>
    <row r="42" spans="1:24" ht="14.25" customHeight="1" thickBot="1">
      <c r="A42" s="247"/>
      <c r="B42" s="99" t="s">
        <v>20</v>
      </c>
      <c r="C42" s="117">
        <v>2</v>
      </c>
      <c r="D42" s="102">
        <f>C42+7</f>
        <v>9</v>
      </c>
      <c r="E42" s="102">
        <f>D42+7</f>
        <v>16</v>
      </c>
      <c r="F42" s="102">
        <f>E42+7</f>
        <v>23</v>
      </c>
      <c r="G42" s="102">
        <f t="shared" si="9"/>
        <v>30</v>
      </c>
      <c r="H42" s="103"/>
      <c r="I42" s="104">
        <v>6</v>
      </c>
      <c r="J42" s="102">
        <f>I42+7</f>
        <v>13</v>
      </c>
      <c r="K42" s="102">
        <f t="shared" si="11"/>
        <v>20</v>
      </c>
      <c r="L42" s="102">
        <f t="shared" si="11"/>
        <v>27</v>
      </c>
      <c r="M42" s="134"/>
      <c r="N42" s="117">
        <v>4</v>
      </c>
      <c r="O42" s="102">
        <f>N42+7</f>
        <v>11</v>
      </c>
      <c r="P42" s="102">
        <f>O42+7</f>
        <v>18</v>
      </c>
      <c r="Q42" s="102">
        <f>P42+7</f>
        <v>25</v>
      </c>
      <c r="R42" s="103"/>
      <c r="S42" s="249"/>
      <c r="T42" s="227"/>
      <c r="U42" s="228"/>
      <c r="V42" s="228"/>
      <c r="W42" s="229"/>
      <c r="X42" s="231"/>
    </row>
    <row r="43" spans="1:24" s="5" customFormat="1" ht="13.5" customHeight="1">
      <c r="A43" s="247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</row>
    <row r="44" spans="1:24" ht="13.5" customHeight="1">
      <c r="A44" s="247"/>
      <c r="B44" s="218" t="s">
        <v>39</v>
      </c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</row>
    <row r="45" spans="1:24" ht="13.5" customHeight="1">
      <c r="A45" s="247"/>
      <c r="B45" s="142" t="s">
        <v>40</v>
      </c>
      <c r="C45" s="143" t="s">
        <v>41</v>
      </c>
      <c r="D45" s="218" t="s">
        <v>42</v>
      </c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</row>
    <row r="46" spans="1:24" ht="13.5" customHeight="1">
      <c r="A46" s="247"/>
      <c r="B46" s="142" t="s">
        <v>43</v>
      </c>
      <c r="C46" s="143" t="s">
        <v>41</v>
      </c>
      <c r="D46" s="218" t="s">
        <v>44</v>
      </c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</row>
    <row r="47" spans="1:24" ht="13.5" customHeight="1">
      <c r="A47" s="247"/>
      <c r="B47" s="142" t="s">
        <v>45</v>
      </c>
      <c r="C47" s="143" t="s">
        <v>41</v>
      </c>
      <c r="D47" s="218" t="s">
        <v>46</v>
      </c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</row>
    <row r="48" spans="1:24" ht="13.5" customHeight="1">
      <c r="A48" s="247"/>
      <c r="B48" s="142" t="s">
        <v>47</v>
      </c>
      <c r="C48" s="143" t="s">
        <v>41</v>
      </c>
      <c r="D48" s="218" t="s">
        <v>48</v>
      </c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</row>
    <row r="49" spans="1:24" ht="13.5" customHeight="1">
      <c r="A49" s="247"/>
      <c r="B49" s="142" t="s">
        <v>49</v>
      </c>
      <c r="C49" s="143" t="s">
        <v>41</v>
      </c>
      <c r="D49" s="218" t="s">
        <v>50</v>
      </c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</row>
    <row r="50" spans="1:24" ht="13.5" customHeight="1">
      <c r="A50" s="247"/>
      <c r="B50" s="142" t="s">
        <v>51</v>
      </c>
      <c r="C50" s="143" t="s">
        <v>41</v>
      </c>
      <c r="D50" s="218" t="s">
        <v>52</v>
      </c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</row>
    <row r="51" spans="1:24" ht="13.5" customHeight="1">
      <c r="A51" s="247"/>
      <c r="B51" s="142" t="s">
        <v>53</v>
      </c>
      <c r="C51" s="143" t="s">
        <v>41</v>
      </c>
      <c r="D51" s="218" t="s">
        <v>54</v>
      </c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</row>
    <row r="52" spans="1:24" ht="13.5" customHeight="1">
      <c r="A52" s="247"/>
      <c r="B52" s="142" t="s">
        <v>55</v>
      </c>
      <c r="C52" s="143" t="s">
        <v>41</v>
      </c>
      <c r="D52" s="218" t="s">
        <v>56</v>
      </c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</row>
    <row r="53" spans="1:24" ht="17.25" customHeight="1">
      <c r="A53" s="247"/>
      <c r="B53" s="216" t="str">
        <f>"Норма рабочего времени на 2016 год при 40-часовой рабочей неделе - "&amp;X40&amp;" часов."</f>
        <v>Норма рабочего времени на 2016 год при 40-часовой рабочей неделе - 1974 часов.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</row>
    <row r="54" spans="1:24" ht="17.25" customHeight="1">
      <c r="A54" s="247"/>
      <c r="B54" s="216" t="str">
        <f>"Среднемесячное количество рабочих часов в 2016 году - "&amp;X41&amp;" часа."</f>
        <v>Среднемесячное количество рабочих часов в 2016 году - 164,5 часа.</v>
      </c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</row>
    <row r="55" spans="1:24" ht="13.5" customHeight="1">
      <c r="A55" s="247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</row>
    <row r="56" spans="1:24" ht="13.5" customHeight="1"/>
    <row r="57" spans="1:24" ht="13.5" customHeight="1"/>
    <row r="58" spans="1:24" ht="13.5" customHeight="1"/>
    <row r="59" spans="1:24" ht="13.5" customHeight="1"/>
    <row r="60" spans="1:24" ht="13.5" customHeight="1"/>
    <row r="61" spans="1:24" ht="13.5" customHeight="1"/>
    <row r="62" spans="1:24" ht="13.5" customHeight="1"/>
    <row r="63" spans="1:24" ht="13.5" customHeight="1"/>
    <row r="64" spans="1:2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</sheetData>
  <mergeCells count="48">
    <mergeCell ref="T17:X17"/>
    <mergeCell ref="A1:A55"/>
    <mergeCell ref="B1:R1"/>
    <mergeCell ref="S1:S42"/>
    <mergeCell ref="B2:R2"/>
    <mergeCell ref="B3:R3"/>
    <mergeCell ref="B4:R4"/>
    <mergeCell ref="B5:C5"/>
    <mergeCell ref="D5:H5"/>
    <mergeCell ref="I5:M5"/>
    <mergeCell ref="N5:R5"/>
    <mergeCell ref="B13:R13"/>
    <mergeCell ref="B14:R14"/>
    <mergeCell ref="C15:G15"/>
    <mergeCell ref="H15:M15"/>
    <mergeCell ref="N15:R15"/>
    <mergeCell ref="T18:T20"/>
    <mergeCell ref="U18:W18"/>
    <mergeCell ref="X18:X20"/>
    <mergeCell ref="U19:U20"/>
    <mergeCell ref="V19:V20"/>
    <mergeCell ref="W19:W20"/>
    <mergeCell ref="B23:R23"/>
    <mergeCell ref="B24:R24"/>
    <mergeCell ref="B25:C25"/>
    <mergeCell ref="D25:H25"/>
    <mergeCell ref="I25:M25"/>
    <mergeCell ref="N25:R25"/>
    <mergeCell ref="D47:X47"/>
    <mergeCell ref="B33:R33"/>
    <mergeCell ref="B34:R34"/>
    <mergeCell ref="C35:H35"/>
    <mergeCell ref="I35:M35"/>
    <mergeCell ref="N35:R35"/>
    <mergeCell ref="T41:W42"/>
    <mergeCell ref="X41:X42"/>
    <mergeCell ref="B43:X43"/>
    <mergeCell ref="B44:X44"/>
    <mergeCell ref="D45:X45"/>
    <mergeCell ref="D46:X46"/>
    <mergeCell ref="B54:X54"/>
    <mergeCell ref="B55:X55"/>
    <mergeCell ref="D48:X48"/>
    <mergeCell ref="D49:X49"/>
    <mergeCell ref="D50:X50"/>
    <mergeCell ref="D51:X51"/>
    <mergeCell ref="D52:X52"/>
    <mergeCell ref="B53:X53"/>
  </mergeCells>
  <phoneticPr fontId="3" type="noConversion"/>
  <hyperlinks>
    <hyperlink ref="N20" r:id="rId1" display="http://variant52.ru/kalendar/proizvodstvennyj-kalendar.htm"/>
    <hyperlink ref="B1:R1" r:id="rId2" display="ПРОИЗВОДСТВЕННЫЙ КАЛЕНДАРЬ"/>
    <hyperlink ref="O16" r:id="rId3" display="http://variant52.ru/kalendar/proizvodstvennyj-kalendar-2016.htm"/>
  </hyperlinks>
  <pageMargins left="0.87" right="0.33" top="0.52" bottom="0.53" header="0.5" footer="0.5"/>
  <pageSetup paperSize="9" scale="84" orientation="portrait" verticalDpi="2540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B85"/>
  <sheetViews>
    <sheetView showGridLines="0" zoomScale="140" zoomScaleSheetLayoutView="100" workbookViewId="0">
      <selection activeCell="V2" sqref="V2"/>
    </sheetView>
  </sheetViews>
  <sheetFormatPr defaultColWidth="9.109375" defaultRowHeight="10.199999999999999"/>
  <cols>
    <col min="1" max="1" width="3.33203125" style="1" customWidth="1"/>
    <col min="2" max="2" width="17.6640625" style="1" customWidth="1"/>
    <col min="3" max="15" width="4.6640625" style="1" customWidth="1"/>
    <col min="16" max="16" width="5.33203125" style="1" customWidth="1"/>
    <col min="17" max="20" width="4.6640625" style="1" customWidth="1"/>
    <col min="21" max="21" width="5.5546875" style="1" customWidth="1"/>
    <col min="22" max="22" width="5.44140625" style="1" customWidth="1"/>
    <col min="23" max="27" width="3.33203125" style="1" customWidth="1"/>
    <col min="28" max="16384" width="9.109375" style="1"/>
  </cols>
  <sheetData>
    <row r="1" spans="1:28" s="5" customFormat="1" ht="13.5" customHeight="1" thickBot="1">
      <c r="A1" s="9"/>
      <c r="B1" s="9"/>
      <c r="C1" s="9"/>
      <c r="D1" s="9"/>
      <c r="E1" s="9"/>
      <c r="F1" s="9"/>
      <c r="G1" s="9"/>
    </row>
    <row r="2" spans="1:28" ht="62.25" customHeight="1" thickBot="1">
      <c r="A2" s="6"/>
      <c r="B2" s="26" t="s">
        <v>26</v>
      </c>
      <c r="C2" s="13" t="s">
        <v>0</v>
      </c>
      <c r="D2" s="12" t="s">
        <v>1</v>
      </c>
      <c r="E2" s="12" t="s">
        <v>2</v>
      </c>
      <c r="F2" s="17" t="s">
        <v>57</v>
      </c>
      <c r="G2" s="23" t="s">
        <v>3</v>
      </c>
      <c r="H2" s="12" t="s">
        <v>4</v>
      </c>
      <c r="I2" s="12" t="s">
        <v>5</v>
      </c>
      <c r="J2" s="15" t="s">
        <v>58</v>
      </c>
      <c r="K2" s="21" t="s">
        <v>33</v>
      </c>
      <c r="L2" s="23" t="s">
        <v>6</v>
      </c>
      <c r="M2" s="12" t="s">
        <v>7</v>
      </c>
      <c r="N2" s="12" t="s">
        <v>8</v>
      </c>
      <c r="O2" s="15" t="s">
        <v>59</v>
      </c>
      <c r="P2" s="21" t="s">
        <v>35</v>
      </c>
      <c r="Q2" s="23" t="s">
        <v>9</v>
      </c>
      <c r="R2" s="12" t="s">
        <v>10</v>
      </c>
      <c r="S2" s="12" t="s">
        <v>11</v>
      </c>
      <c r="T2" s="31" t="s">
        <v>60</v>
      </c>
      <c r="U2" s="25" t="s">
        <v>36</v>
      </c>
      <c r="V2" s="19" t="s">
        <v>61</v>
      </c>
      <c r="W2" s="10"/>
      <c r="X2" s="10"/>
      <c r="Y2" s="10"/>
      <c r="Z2" s="10"/>
      <c r="AA2" s="10"/>
      <c r="AB2" s="10"/>
    </row>
    <row r="3" spans="1:28" ht="13.5" customHeight="1">
      <c r="A3" s="6"/>
      <c r="B3" s="27" t="s">
        <v>62</v>
      </c>
      <c r="C3" s="14"/>
      <c r="D3" s="11"/>
      <c r="E3" s="11"/>
      <c r="F3" s="18"/>
      <c r="G3" s="24"/>
      <c r="H3" s="11"/>
      <c r="I3" s="11"/>
      <c r="J3" s="16"/>
      <c r="K3" s="22"/>
      <c r="L3" s="24"/>
      <c r="M3" s="11"/>
      <c r="N3" s="11"/>
      <c r="O3" s="16"/>
      <c r="P3" s="22"/>
      <c r="Q3" s="24"/>
      <c r="R3" s="11"/>
      <c r="S3" s="11"/>
      <c r="T3" s="16"/>
      <c r="U3" s="22"/>
      <c r="V3" s="20"/>
    </row>
    <row r="4" spans="1:28" ht="20.25" customHeight="1">
      <c r="A4" s="6"/>
      <c r="B4" s="28" t="s">
        <v>63</v>
      </c>
      <c r="C4" s="32">
        <f>'Производств.календарь-2016'!U21</f>
        <v>31</v>
      </c>
      <c r="D4" s="33">
        <f>'Производств.календарь-2016'!U22</f>
        <v>29</v>
      </c>
      <c r="E4" s="33">
        <f>'Производств.календарь-2016'!U23</f>
        <v>31</v>
      </c>
      <c r="F4" s="34">
        <f>SUM(C4:E4)</f>
        <v>91</v>
      </c>
      <c r="G4" s="45">
        <f>'Производств.календарь-2016'!U25</f>
        <v>30</v>
      </c>
      <c r="H4" s="33">
        <f>'Производств.календарь-2016'!U26</f>
        <v>31</v>
      </c>
      <c r="I4" s="33">
        <f>'Производств.календарь-2016'!U27</f>
        <v>30</v>
      </c>
      <c r="J4" s="35">
        <f>SUM(G4:I4)</f>
        <v>91</v>
      </c>
      <c r="K4" s="36">
        <f>F4+J4</f>
        <v>182</v>
      </c>
      <c r="L4" s="45">
        <f>'Производств.календарь-2016'!U30</f>
        <v>31</v>
      </c>
      <c r="M4" s="33">
        <f>'Производств.календарь-2016'!U31</f>
        <v>31</v>
      </c>
      <c r="N4" s="33">
        <f>'Производств.календарь-2016'!U32</f>
        <v>30</v>
      </c>
      <c r="O4" s="35">
        <f>SUM(L4:N4)</f>
        <v>92</v>
      </c>
      <c r="P4" s="36">
        <f>K4+O4</f>
        <v>274</v>
      </c>
      <c r="Q4" s="45">
        <f>'Производств.календарь-2016'!U35</f>
        <v>31</v>
      </c>
      <c r="R4" s="33">
        <f>'Производств.календарь-2016'!U36</f>
        <v>30</v>
      </c>
      <c r="S4" s="33">
        <f>'Производств.календарь-2016'!U37</f>
        <v>31</v>
      </c>
      <c r="T4" s="35">
        <f>SUM(Q4:S4)</f>
        <v>92</v>
      </c>
      <c r="U4" s="36">
        <f>O4+T4</f>
        <v>184</v>
      </c>
      <c r="V4" s="37">
        <f>K4+U4</f>
        <v>366</v>
      </c>
    </row>
    <row r="5" spans="1:28" ht="20.25" customHeight="1">
      <c r="A5" s="6"/>
      <c r="B5" s="29" t="s">
        <v>64</v>
      </c>
      <c r="C5" s="32">
        <f>'Производств.календарь-2016'!V21</f>
        <v>15</v>
      </c>
      <c r="D5" s="47">
        <f>'Производств.календарь-2016'!V22</f>
        <v>20</v>
      </c>
      <c r="E5" s="48">
        <f>'Производств.календарь-2016'!V23</f>
        <v>21</v>
      </c>
      <c r="F5" s="38">
        <f>SUM(C5:E5)</f>
        <v>56</v>
      </c>
      <c r="G5" s="49">
        <f>'Производств.календарь-2016'!V25</f>
        <v>21</v>
      </c>
      <c r="H5" s="48">
        <f>'Производств.календарь-2016'!V26</f>
        <v>19</v>
      </c>
      <c r="I5" s="48">
        <f>'Производств.календарь-2016'!V27</f>
        <v>21</v>
      </c>
      <c r="J5" s="39">
        <f>SUM(G5:I5)</f>
        <v>61</v>
      </c>
      <c r="K5" s="40">
        <f>F5+J5</f>
        <v>117</v>
      </c>
      <c r="L5" s="49">
        <f>'Производств.календарь-2016'!V30</f>
        <v>21</v>
      </c>
      <c r="M5" s="48">
        <f>'Производств.календарь-2016'!V31</f>
        <v>23</v>
      </c>
      <c r="N5" s="48">
        <f>'Производств.календарь-2016'!V32</f>
        <v>22</v>
      </c>
      <c r="O5" s="39">
        <f>SUM(L5:N5)</f>
        <v>66</v>
      </c>
      <c r="P5" s="40">
        <f>K5+O5</f>
        <v>183</v>
      </c>
      <c r="Q5" s="49">
        <f>'Производств.календарь-2016'!V35</f>
        <v>21</v>
      </c>
      <c r="R5" s="48">
        <f>'Производств.календарь-2016'!V36</f>
        <v>21</v>
      </c>
      <c r="S5" s="48">
        <f>'Производств.календарь-2016'!V37</f>
        <v>22</v>
      </c>
      <c r="T5" s="39">
        <f>SUM(Q5:S5)</f>
        <v>64</v>
      </c>
      <c r="U5" s="40">
        <f>O5+T5</f>
        <v>130</v>
      </c>
      <c r="V5" s="41">
        <f>K5+U5</f>
        <v>247</v>
      </c>
    </row>
    <row r="6" spans="1:28" ht="20.25" customHeight="1">
      <c r="A6" s="6"/>
      <c r="B6" s="29" t="s">
        <v>65</v>
      </c>
      <c r="C6" s="46">
        <f>C4-C5</f>
        <v>16</v>
      </c>
      <c r="D6" s="48">
        <f>D4-D5</f>
        <v>9</v>
      </c>
      <c r="E6" s="48">
        <f>E4-E5</f>
        <v>10</v>
      </c>
      <c r="F6" s="38">
        <f>SUM(C6:E6)</f>
        <v>35</v>
      </c>
      <c r="G6" s="49">
        <f>G4-G5</f>
        <v>9</v>
      </c>
      <c r="H6" s="48">
        <f>H4-H5</f>
        <v>12</v>
      </c>
      <c r="I6" s="48">
        <f>I4-I5</f>
        <v>9</v>
      </c>
      <c r="J6" s="39">
        <f>SUM(G6:I6)</f>
        <v>30</v>
      </c>
      <c r="K6" s="40">
        <f>F6+J6</f>
        <v>65</v>
      </c>
      <c r="L6" s="49">
        <f>L4-L5</f>
        <v>10</v>
      </c>
      <c r="M6" s="48">
        <f>M4-M5</f>
        <v>8</v>
      </c>
      <c r="N6" s="48">
        <f>N4-N5</f>
        <v>8</v>
      </c>
      <c r="O6" s="39">
        <f>SUM(L6:N6)</f>
        <v>26</v>
      </c>
      <c r="P6" s="40">
        <f>K6+O6</f>
        <v>91</v>
      </c>
      <c r="Q6" s="49">
        <f>Q4-Q5</f>
        <v>10</v>
      </c>
      <c r="R6" s="48">
        <f>R4-R5</f>
        <v>9</v>
      </c>
      <c r="S6" s="48">
        <f>S4-S5</f>
        <v>9</v>
      </c>
      <c r="T6" s="39">
        <f>SUM(Q6:S6)</f>
        <v>28</v>
      </c>
      <c r="U6" s="40">
        <f>O6+T6</f>
        <v>54</v>
      </c>
      <c r="V6" s="41">
        <f>K6+U6</f>
        <v>119</v>
      </c>
    </row>
    <row r="7" spans="1:28" ht="20.25" customHeight="1" thickBot="1">
      <c r="A7" s="6"/>
      <c r="B7" s="30" t="s">
        <v>66</v>
      </c>
      <c r="C7" s="50">
        <f>'Производств.календарь-2016'!X21</f>
        <v>120</v>
      </c>
      <c r="D7" s="51">
        <f>'Производств.календарь-2016'!X22</f>
        <v>159</v>
      </c>
      <c r="E7" s="51">
        <f>'Производств.календарь-2016'!X23</f>
        <v>168</v>
      </c>
      <c r="F7" s="42">
        <f>SUM(C7:E7)</f>
        <v>447</v>
      </c>
      <c r="G7" s="52">
        <f>'Производств.календарь-2016'!X25</f>
        <v>168</v>
      </c>
      <c r="H7" s="51">
        <f>'Производств.календарь-2016'!X26</f>
        <v>152</v>
      </c>
      <c r="I7" s="51">
        <f>'Производств.календарь-2016'!X27</f>
        <v>168</v>
      </c>
      <c r="J7" s="43">
        <f>SUM(G7:I7)</f>
        <v>488</v>
      </c>
      <c r="K7" s="44">
        <f>F7+J7</f>
        <v>935</v>
      </c>
      <c r="L7" s="52">
        <f>'Производств.календарь-2016'!X30</f>
        <v>168</v>
      </c>
      <c r="M7" s="51">
        <f>'Производств.календарь-2016'!X31</f>
        <v>184</v>
      </c>
      <c r="N7" s="51">
        <f>'Производств.календарь-2016'!X32</f>
        <v>176</v>
      </c>
      <c r="O7" s="43">
        <f>SUM(L7:N7)</f>
        <v>528</v>
      </c>
      <c r="P7" s="44">
        <f>K7+O7</f>
        <v>1463</v>
      </c>
      <c r="Q7" s="52">
        <f>'Производств.календарь-2016'!X35</f>
        <v>168</v>
      </c>
      <c r="R7" s="51">
        <f>'Производств.календарь-2016'!X36</f>
        <v>167</v>
      </c>
      <c r="S7" s="51">
        <f>'Производств.календарь-2016'!X37</f>
        <v>176</v>
      </c>
      <c r="T7" s="43">
        <f>SUM(Q7:S7)</f>
        <v>511</v>
      </c>
      <c r="U7" s="44">
        <f>O7+T7</f>
        <v>1039</v>
      </c>
      <c r="V7" s="53">
        <f>K7+U7</f>
        <v>1974</v>
      </c>
    </row>
    <row r="8" spans="1:28" ht="13.5" customHeight="1">
      <c r="A8" s="6"/>
      <c r="B8" s="6"/>
      <c r="C8" s="6"/>
      <c r="D8" s="6"/>
      <c r="E8" s="6"/>
      <c r="F8" s="6"/>
      <c r="G8" s="6"/>
    </row>
    <row r="9" spans="1:28" ht="13.5" customHeight="1">
      <c r="A9" s="6"/>
      <c r="B9" s="6"/>
      <c r="C9" s="6"/>
      <c r="D9" s="6"/>
      <c r="E9" s="6"/>
      <c r="F9" s="6"/>
      <c r="G9" s="6"/>
    </row>
    <row r="10" spans="1:28" ht="13.5" customHeight="1">
      <c r="A10" s="6"/>
      <c r="B10" s="6"/>
      <c r="C10" s="6"/>
      <c r="D10" s="6"/>
      <c r="E10" s="6"/>
      <c r="F10" s="6"/>
      <c r="G10" s="6"/>
    </row>
    <row r="11" spans="1:28" ht="17.25" customHeight="1">
      <c r="A11" s="7"/>
      <c r="B11" s="7"/>
      <c r="C11" s="7"/>
      <c r="D11" s="7"/>
      <c r="E11" s="7"/>
      <c r="F11" s="7"/>
      <c r="G11" s="7"/>
    </row>
    <row r="12" spans="1:28" ht="17.25" customHeight="1">
      <c r="A12" s="7"/>
      <c r="B12" s="7"/>
      <c r="C12" s="7"/>
      <c r="D12" s="7"/>
      <c r="E12" s="7"/>
      <c r="F12" s="7"/>
      <c r="G12" s="7"/>
    </row>
    <row r="13" spans="1:28" ht="13.5" customHeight="1">
      <c r="A13" s="8"/>
      <c r="B13" s="8"/>
      <c r="C13" s="8"/>
      <c r="D13" s="8"/>
      <c r="E13" s="8"/>
      <c r="F13" s="8"/>
      <c r="G13" s="8"/>
    </row>
    <row r="14" spans="1:28" ht="13.5" customHeight="1"/>
    <row r="15" spans="1:28" ht="13.5" customHeight="1"/>
    <row r="16" spans="1:28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phoneticPr fontId="3" type="noConversion"/>
  <hyperlinks>
    <hyperlink ref="A13:G13" r:id="rId1" display="Производственный календарь подготовлен ИД &quot;Вариант-52&quot;, 452800, РБ, Янаул, Азина, 27 тел. 8-961-044-48-52, веб-сайт: variant52.ru"/>
  </hyperlinks>
  <pageMargins left="0.87" right="0.33" top="0.52" bottom="0.53" header="0.5" footer="0.5"/>
  <pageSetup paperSize="9" scale="84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Загрузка оборудования</vt:lpstr>
      <vt:lpstr>Производств.календарь-2016</vt:lpstr>
      <vt:lpstr>NRV-2016</vt:lpstr>
      <vt:lpstr>'NRV-2016'!Область_печати</vt:lpstr>
      <vt:lpstr>'Производств.календарь-2016'!Область_печати</vt:lpstr>
    </vt:vector>
  </TitlesOfParts>
  <Company>http://variant52.ru</Company>
  <LinksUpToDate>false</LinksUpToDate>
  <SharedDoc>false</SharedDoc>
  <HyperlinkBase>http://variant52.ru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Календарь 2012</dc:title>
  <dc:subject>производственный</dc:subject>
  <dc:creator>Вариант-52</dc:creator>
  <cp:lastModifiedBy>OEM</cp:lastModifiedBy>
  <cp:revision/>
  <dcterms:created xsi:type="dcterms:W3CDTF">2011-06-02T05:49:14Z</dcterms:created>
  <dcterms:modified xsi:type="dcterms:W3CDTF">2022-03-03T02:40:34Z</dcterms:modified>
</cp:coreProperties>
</file>